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4 Abril 2023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Q117" i="2" l="1"/>
  <c r="Q118" i="2" s="1"/>
  <c r="P117" i="2"/>
  <c r="M117" i="2"/>
  <c r="J117" i="2"/>
  <c r="H117" i="2"/>
  <c r="E117" i="2"/>
  <c r="D117" i="2"/>
  <c r="C117" i="2"/>
  <c r="R116" i="2"/>
  <c r="S116" i="2" s="1"/>
  <c r="S117" i="2" s="1"/>
  <c r="E116" i="2"/>
  <c r="Q115" i="2"/>
  <c r="P115" i="2"/>
  <c r="O115" i="2"/>
  <c r="O117" i="2" s="1"/>
  <c r="N115" i="2"/>
  <c r="N117" i="2" s="1"/>
  <c r="M115" i="2"/>
  <c r="L115" i="2"/>
  <c r="K115" i="2"/>
  <c r="K117" i="2" s="1"/>
  <c r="J115" i="2"/>
  <c r="I115" i="2"/>
  <c r="I117" i="2" s="1"/>
  <c r="H115" i="2"/>
  <c r="G115" i="2"/>
  <c r="F115" i="2"/>
  <c r="F117" i="2" s="1"/>
  <c r="R117" i="2" s="1"/>
  <c r="D115" i="2"/>
  <c r="C115" i="2"/>
  <c r="R114" i="2"/>
  <c r="S114" i="2" s="1"/>
  <c r="E114" i="2"/>
  <c r="S113" i="2"/>
  <c r="R113" i="2"/>
  <c r="E113" i="2"/>
  <c r="E115" i="2" s="1"/>
  <c r="R112" i="2"/>
  <c r="E112" i="2"/>
  <c r="S112" i="2" s="1"/>
  <c r="Q111" i="2"/>
  <c r="P111" i="2"/>
  <c r="O111" i="2"/>
  <c r="O118" i="2" s="1"/>
  <c r="N111" i="2"/>
  <c r="M111" i="2"/>
  <c r="M118" i="2" s="1"/>
  <c r="L111" i="2"/>
  <c r="K111" i="2"/>
  <c r="K118" i="2" s="1"/>
  <c r="J111" i="2"/>
  <c r="I111" i="2"/>
  <c r="I118" i="2" s="1"/>
  <c r="H111" i="2"/>
  <c r="G111" i="2"/>
  <c r="G118" i="2" s="1"/>
  <c r="F111" i="2"/>
  <c r="R111" i="2" s="1"/>
  <c r="C111" i="2"/>
  <c r="C118" i="2" s="1"/>
  <c r="R110" i="2"/>
  <c r="D110" i="2"/>
  <c r="E110" i="2" s="1"/>
  <c r="S110" i="2" s="1"/>
  <c r="R109" i="2"/>
  <c r="D109" i="2"/>
  <c r="E109" i="2" s="1"/>
  <c r="S109" i="2" s="1"/>
  <c r="R108" i="2"/>
  <c r="D108" i="2"/>
  <c r="E108" i="2" s="1"/>
  <c r="S108" i="2" s="1"/>
  <c r="R107" i="2"/>
  <c r="D107" i="2"/>
  <c r="E107" i="2" s="1"/>
  <c r="S107" i="2" s="1"/>
  <c r="R106" i="2"/>
  <c r="D106" i="2"/>
  <c r="E106" i="2" s="1"/>
  <c r="S106" i="2" s="1"/>
  <c r="R105" i="2"/>
  <c r="D105" i="2"/>
  <c r="D111" i="2" s="1"/>
  <c r="Q103" i="2"/>
  <c r="P103" i="2"/>
  <c r="P118" i="2" s="1"/>
  <c r="O103" i="2"/>
  <c r="N103" i="2"/>
  <c r="N118" i="2" s="1"/>
  <c r="M103" i="2"/>
  <c r="L103" i="2"/>
  <c r="L118" i="2" s="1"/>
  <c r="K103" i="2"/>
  <c r="J103" i="2"/>
  <c r="J118" i="2" s="1"/>
  <c r="I103" i="2"/>
  <c r="H103" i="2"/>
  <c r="H118" i="2" s="1"/>
  <c r="G103" i="2"/>
  <c r="F103" i="2"/>
  <c r="F118" i="2" s="1"/>
  <c r="C103" i="2"/>
  <c r="S102" i="2"/>
  <c r="R102" i="2"/>
  <c r="E102" i="2"/>
  <c r="D102" i="2"/>
  <c r="S101" i="2"/>
  <c r="R101" i="2"/>
  <c r="E101" i="2"/>
  <c r="D101" i="2"/>
  <c r="S100" i="2"/>
  <c r="R100" i="2"/>
  <c r="E100" i="2"/>
  <c r="D100" i="2"/>
  <c r="S99" i="2"/>
  <c r="R99" i="2"/>
  <c r="E99" i="2"/>
  <c r="D99" i="2"/>
  <c r="S98" i="2"/>
  <c r="R98" i="2"/>
  <c r="E98" i="2"/>
  <c r="D98" i="2"/>
  <c r="S97" i="2"/>
  <c r="R97" i="2"/>
  <c r="E97" i="2"/>
  <c r="D97" i="2"/>
  <c r="S96" i="2"/>
  <c r="R96" i="2"/>
  <c r="E96" i="2"/>
  <c r="D96" i="2"/>
  <c r="S95" i="2"/>
  <c r="R95" i="2"/>
  <c r="E95" i="2"/>
  <c r="D95" i="2"/>
  <c r="S94" i="2"/>
  <c r="R94" i="2"/>
  <c r="E94" i="2"/>
  <c r="D94" i="2"/>
  <c r="S93" i="2"/>
  <c r="R93" i="2"/>
  <c r="E93" i="2"/>
  <c r="D93" i="2"/>
  <c r="S92" i="2"/>
  <c r="R92" i="2"/>
  <c r="E92" i="2"/>
  <c r="D92" i="2"/>
  <c r="S91" i="2"/>
  <c r="R91" i="2"/>
  <c r="E91" i="2"/>
  <c r="D91" i="2"/>
  <c r="S90" i="2"/>
  <c r="R90" i="2"/>
  <c r="E90" i="2"/>
  <c r="D90" i="2"/>
  <c r="S89" i="2"/>
  <c r="R89" i="2"/>
  <c r="E89" i="2"/>
  <c r="D89" i="2"/>
  <c r="S88" i="2"/>
  <c r="R88" i="2"/>
  <c r="E88" i="2"/>
  <c r="D88" i="2"/>
  <c r="S87" i="2"/>
  <c r="R87" i="2"/>
  <c r="E87" i="2"/>
  <c r="D87" i="2"/>
  <c r="S86" i="2"/>
  <c r="R86" i="2"/>
  <c r="E86" i="2"/>
  <c r="D86" i="2"/>
  <c r="S85" i="2"/>
  <c r="R85" i="2"/>
  <c r="E85" i="2"/>
  <c r="D85" i="2"/>
  <c r="S84" i="2"/>
  <c r="R84" i="2"/>
  <c r="E84" i="2"/>
  <c r="D84" i="2"/>
  <c r="S83" i="2"/>
  <c r="R83" i="2"/>
  <c r="E83" i="2"/>
  <c r="D83" i="2"/>
  <c r="S82" i="2"/>
  <c r="R82" i="2"/>
  <c r="E82" i="2"/>
  <c r="D82" i="2"/>
  <c r="S81" i="2"/>
  <c r="R81" i="2"/>
  <c r="E81" i="2"/>
  <c r="D81" i="2"/>
  <c r="S80" i="2"/>
  <c r="R80" i="2"/>
  <c r="E80" i="2"/>
  <c r="R79" i="2"/>
  <c r="D79" i="2"/>
  <c r="E79" i="2" s="1"/>
  <c r="S79" i="2" s="1"/>
  <c r="R78" i="2"/>
  <c r="E78" i="2"/>
  <c r="S78" i="2" s="1"/>
  <c r="R77" i="2"/>
  <c r="E77" i="2"/>
  <c r="S77" i="2" s="1"/>
  <c r="R76" i="2"/>
  <c r="S76" i="2" s="1"/>
  <c r="E76" i="2"/>
  <c r="S75" i="2"/>
  <c r="R75" i="2"/>
  <c r="E75" i="2"/>
  <c r="R74" i="2"/>
  <c r="D74" i="2"/>
  <c r="E74" i="2" s="1"/>
  <c r="S74" i="2" s="1"/>
  <c r="R73" i="2"/>
  <c r="D73" i="2"/>
  <c r="E73" i="2" s="1"/>
  <c r="S73" i="2" s="1"/>
  <c r="R72" i="2"/>
  <c r="E72" i="2"/>
  <c r="S72" i="2" s="1"/>
  <c r="R71" i="2"/>
  <c r="E71" i="2"/>
  <c r="S71" i="2" s="1"/>
  <c r="D71" i="2"/>
  <c r="R70" i="2"/>
  <c r="E70" i="2"/>
  <c r="S70" i="2" s="1"/>
  <c r="R69" i="2"/>
  <c r="S69" i="2" s="1"/>
  <c r="E69" i="2"/>
  <c r="S68" i="2"/>
  <c r="R68" i="2"/>
  <c r="E68" i="2"/>
  <c r="R67" i="2"/>
  <c r="E67" i="2"/>
  <c r="S67" i="2" s="1"/>
  <c r="R66" i="2"/>
  <c r="E66" i="2"/>
  <c r="Q65" i="2"/>
  <c r="P65" i="2"/>
  <c r="O65" i="2"/>
  <c r="N65" i="2"/>
  <c r="M65" i="2"/>
  <c r="L65" i="2"/>
  <c r="K65" i="2"/>
  <c r="J65" i="2"/>
  <c r="I65" i="2"/>
  <c r="H65" i="2"/>
  <c r="G65" i="2"/>
  <c r="F65" i="2"/>
  <c r="R65" i="2" s="1"/>
  <c r="C65" i="2"/>
  <c r="R64" i="2"/>
  <c r="E64" i="2"/>
  <c r="S64" i="2" s="1"/>
  <c r="D64" i="2"/>
  <c r="R63" i="2"/>
  <c r="E63" i="2"/>
  <c r="S63" i="2" s="1"/>
  <c r="D63" i="2"/>
  <c r="R62" i="2"/>
  <c r="E62" i="2"/>
  <c r="S62" i="2" s="1"/>
  <c r="R61" i="2"/>
  <c r="D61" i="2"/>
  <c r="E61" i="2" s="1"/>
  <c r="S61" i="2" s="1"/>
  <c r="R60" i="2"/>
  <c r="D60" i="2"/>
  <c r="E60" i="2" s="1"/>
  <c r="S60" i="2" s="1"/>
  <c r="R59" i="2"/>
  <c r="D59" i="2"/>
  <c r="E59" i="2" s="1"/>
  <c r="S59" i="2" s="1"/>
  <c r="R58" i="2"/>
  <c r="D58" i="2"/>
  <c r="E58" i="2" s="1"/>
  <c r="S58" i="2" s="1"/>
  <c r="R57" i="2"/>
  <c r="D57" i="2"/>
  <c r="E57" i="2" s="1"/>
  <c r="S57" i="2" s="1"/>
  <c r="R56" i="2"/>
  <c r="D56" i="2"/>
  <c r="E56" i="2" s="1"/>
  <c r="S56" i="2" s="1"/>
  <c r="R55" i="2"/>
  <c r="D55" i="2"/>
  <c r="E55" i="2" s="1"/>
  <c r="S55" i="2" s="1"/>
  <c r="R54" i="2"/>
  <c r="D54" i="2"/>
  <c r="E54" i="2" s="1"/>
  <c r="S54" i="2" s="1"/>
  <c r="R53" i="2"/>
  <c r="D53" i="2"/>
  <c r="E53" i="2" s="1"/>
  <c r="S53" i="2" s="1"/>
  <c r="R52" i="2"/>
  <c r="D52" i="2"/>
  <c r="E52" i="2" s="1"/>
  <c r="S52" i="2" s="1"/>
  <c r="R51" i="2"/>
  <c r="S51" i="2" s="1"/>
  <c r="E51" i="2"/>
  <c r="S50" i="2"/>
  <c r="R50" i="2"/>
  <c r="E50" i="2"/>
  <c r="D50" i="2"/>
  <c r="S49" i="2"/>
  <c r="R49" i="2"/>
  <c r="E49" i="2"/>
  <c r="D49" i="2"/>
  <c r="S48" i="2"/>
  <c r="R48" i="2"/>
  <c r="E48" i="2"/>
  <c r="R47" i="2"/>
  <c r="D47" i="2"/>
  <c r="E47" i="2" s="1"/>
  <c r="S47" i="2" s="1"/>
  <c r="R46" i="2"/>
  <c r="D46" i="2"/>
  <c r="E46" i="2" s="1"/>
  <c r="S46" i="2" s="1"/>
  <c r="R45" i="2"/>
  <c r="D45" i="2"/>
  <c r="E45" i="2" s="1"/>
  <c r="S45" i="2" s="1"/>
  <c r="R44" i="2"/>
  <c r="E44" i="2"/>
  <c r="S44" i="2" s="1"/>
  <c r="R43" i="2"/>
  <c r="E43" i="2"/>
  <c r="S43" i="2" s="1"/>
  <c r="D43" i="2"/>
  <c r="R42" i="2"/>
  <c r="E42" i="2"/>
  <c r="S42" i="2" s="1"/>
  <c r="D42" i="2"/>
  <c r="R41" i="2"/>
  <c r="E41" i="2"/>
  <c r="S41" i="2" s="1"/>
  <c r="D41" i="2"/>
  <c r="R40" i="2"/>
  <c r="E40" i="2"/>
  <c r="S40" i="2" s="1"/>
  <c r="D40" i="2"/>
  <c r="R39" i="2"/>
  <c r="E39" i="2"/>
  <c r="S39" i="2" s="1"/>
  <c r="D39" i="2"/>
  <c r="R38" i="2"/>
  <c r="E38" i="2"/>
  <c r="S38" i="2" s="1"/>
  <c r="D38" i="2"/>
  <c r="R37" i="2"/>
  <c r="E37" i="2"/>
  <c r="S37" i="2" s="1"/>
  <c r="D37" i="2"/>
  <c r="R36" i="2"/>
  <c r="E36" i="2"/>
  <c r="S36" i="2" s="1"/>
  <c r="D36" i="2"/>
  <c r="R35" i="2"/>
  <c r="E35" i="2"/>
  <c r="S35" i="2" s="1"/>
  <c r="D35" i="2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D34" i="2"/>
  <c r="C34" i="2"/>
  <c r="R33" i="2"/>
  <c r="E33" i="2"/>
  <c r="S33" i="2" s="1"/>
  <c r="D33" i="2"/>
  <c r="R32" i="2"/>
  <c r="E32" i="2"/>
  <c r="S32" i="2" s="1"/>
  <c r="D32" i="2"/>
  <c r="R31" i="2"/>
  <c r="E31" i="2"/>
  <c r="S31" i="2" s="1"/>
  <c r="D31" i="2"/>
  <c r="R30" i="2"/>
  <c r="E30" i="2"/>
  <c r="S30" i="2" s="1"/>
  <c r="D30" i="2"/>
  <c r="R29" i="2"/>
  <c r="E29" i="2"/>
  <c r="S29" i="2" s="1"/>
  <c r="D29" i="2"/>
  <c r="R28" i="2"/>
  <c r="E28" i="2"/>
  <c r="S28" i="2" s="1"/>
  <c r="D28" i="2"/>
  <c r="R27" i="2"/>
  <c r="E27" i="2"/>
  <c r="S27" i="2" s="1"/>
  <c r="D27" i="2"/>
  <c r="R26" i="2"/>
  <c r="E26" i="2"/>
  <c r="S26" i="2" s="1"/>
  <c r="D26" i="2"/>
  <c r="R25" i="2"/>
  <c r="E25" i="2"/>
  <c r="S25" i="2" s="1"/>
  <c r="D25" i="2"/>
  <c r="R24" i="2"/>
  <c r="E24" i="2"/>
  <c r="S24" i="2" s="1"/>
  <c r="D24" i="2"/>
  <c r="R23" i="2"/>
  <c r="E23" i="2"/>
  <c r="S23" i="2" s="1"/>
  <c r="D23" i="2"/>
  <c r="R22" i="2"/>
  <c r="E22" i="2"/>
  <c r="S22" i="2" s="1"/>
  <c r="D22" i="2"/>
  <c r="R21" i="2"/>
  <c r="E21" i="2"/>
  <c r="S21" i="2" s="1"/>
  <c r="D21" i="2"/>
  <c r="R20" i="2"/>
  <c r="E20" i="2"/>
  <c r="S20" i="2" s="1"/>
  <c r="D20" i="2"/>
  <c r="R19" i="2"/>
  <c r="E19" i="2"/>
  <c r="S19" i="2" s="1"/>
  <c r="D19" i="2"/>
  <c r="R18" i="2"/>
  <c r="E18" i="2"/>
  <c r="S18" i="2" s="1"/>
  <c r="D18" i="2"/>
  <c r="R17" i="2"/>
  <c r="E17" i="2"/>
  <c r="S17" i="2" s="1"/>
  <c r="D17" i="2"/>
  <c r="S34" i="2" l="1"/>
  <c r="R118" i="2"/>
  <c r="S65" i="2"/>
  <c r="E103" i="2"/>
  <c r="S115" i="2"/>
  <c r="E34" i="2"/>
  <c r="D65" i="2"/>
  <c r="R103" i="2"/>
  <c r="E65" i="2"/>
  <c r="S66" i="2"/>
  <c r="S103" i="2" s="1"/>
  <c r="D103" i="2"/>
  <c r="D118" i="2" s="1"/>
  <c r="E105" i="2"/>
  <c r="R115" i="2"/>
  <c r="S105" i="2" l="1"/>
  <c r="S111" i="2" s="1"/>
  <c r="S118" i="2" s="1"/>
  <c r="E111" i="2"/>
  <c r="E118" i="2" s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<sst xmlns="http://schemas.openxmlformats.org/spreadsheetml/2006/main" count="207" uniqueCount="207">
  <si>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</si>
  <si>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</si>
  <si>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</si>
  <si>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</si>
  <si>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</si>
  <si>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</si>
  <si>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</si>
  <si>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</si>
  <si>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</si>
  <si>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</si>
  <si>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</si>
  <si>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</si>
  <si>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</si>
  <si>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</si>
  <si>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</si>
  <si>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</si>
  <si>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</si>
  <si>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</si>
  <si>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</si>
  <si>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</si>
  <si>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</si>
  <si>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</si>
  <si>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</si>
  <si>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</si>
  <si>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</si>
  <si>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</si>
  <si>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</si>
  <si>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</si>
  <si>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</si>
  <si>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</si>
  <si>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</si>
  <si>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</si>
  <si>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</si>
  <si>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</si>
  <si>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</si>
  <si>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</si>
  <si>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</si>
  <si>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</si>
  <si>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</si>
  <si>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</si>
  <si>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</si>
  <si>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</si>
  <si>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</si>
  <si>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</si>
  <si>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</si>
  <si>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</si>
  <si>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</si>
  <si>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</si>
  <si>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</si>
  <si>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</si>
  <si>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</si>
  <si>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</si>
  <si>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</si>
  <si>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</si>
  <si>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</si>
  <si>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</si>
  <si>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</si>
  <si>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</si>
  <si>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</si>
  <si>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</si>
  <si>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</si>
  <si>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</si>
  <si>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</si>
  <si>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</si>
  <si>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</si>
  <si>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</si>
  <si>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</si>
  <si>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</si>
  <si>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</si>
  <si>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</si>
  <si>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</si>
  <si>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</si>
  <si>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</si>
  <si>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</si>
  <si>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</si>
  <si>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</si>
  <si>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</si>
  <si>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</si>
  <si>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</si>
  <si>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</si>
  <si>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</si>
  <si>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</si>
  <si>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</si>
  <si>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</si>
  <si>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</si>
  <si>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</si>
  <si>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</si>
  <si>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</si>
  <si>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</si>
  <si>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</si>
  <si>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</si>
  <si>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</si>
  <si>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</si>
  <si>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</si>
  <si>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</si>
  <si>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</si>
  <si>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</si>
  <si>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</si>
  <si>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</si>
  <si>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</si>
  <si>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</si>
  <si>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</si>
  <si>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</si>
  <si>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</si>
  <si>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</si>
  <si>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</si>
  <si>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</si>
  <si>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</si>
  <si>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</si>
  <si>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</si>
  <si>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</si>
  <si>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</si>
  <si>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</si>
  <si>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</si>
  <si>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</si>
  <si>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</si>
  <si>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</si>
  <si>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</si>
  <si>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</si>
  <si>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</si>
  <si>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</si>
  <si>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</si>
  <si>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</si>
  <si>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</si>
  <si>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</si>
  <si>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</si>
  <si>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</si>
  <si>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</si>
  <si>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</si>
  <si>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</si>
  <si>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</si>
  <si>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</si>
  <si>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</si>
  <si>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</si>
  <si>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</si>
  <si>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</si>
  <si>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</si>
  <si>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</si>
  <si>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</si>
  <si>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</si>
  <si>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</si>
  <si>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</si>
  <si>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</si>
  <si>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</si>
  <si>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</si>
  <si>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</si>
  <si>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</si>
  <si>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</si>
  <si>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</si>
  <si>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</si>
  <si>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</si>
  <si>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</si>
  <si>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</si>
  <si>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</si>
  <si>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</si>
  <si>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</si>
  <si>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</si>
  <si>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</si>
  <si>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</si>
  <si>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</si>
  <si>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</si>
  <si>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</si>
  <si>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</si>
  <si>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</si>
  <si>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</si>
  <si>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</si>
  <si>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</si>
  <si>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</si>
  <si>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</si>
  <si>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</si>
  <si>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</si>
  <si>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</si>
  <si>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</si>
  <si>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</si>
  <si>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</si>
  <si>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</si>
  <si>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</si>
  <si>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</si>
  <si>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</si>
  <si>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</si>
  <si>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</si>
  <si>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</si>
  <si>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</si>
  <si>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</si>
  <si>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</si>
  <si>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</si>
  <si>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</si>
  <si>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</si>
  <si>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</si>
  <si>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</si>
  <si>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</si>
  <si>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</si>
  <si>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</si>
  <si>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</si>
  <si>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</si>
  <si>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</si>
  <si>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</si>
  <si>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</si>
  <si>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</si>
  <si>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</si>
  <si>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</si>
  <si>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</si>
  <si>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</si>
  <si>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MES: ABRIL 2023</t>
  </si>
  <si>
    <t>FECHA DE ACTUALIZACIÓN:  03/05/2023</t>
  </si>
  <si>
    <t>DEL 01 DE ENERO AL 30 DE ABRIL DE 2023</t>
  </si>
  <si>
    <t>BASE LEGAL: ARTICULO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</si>
</sst>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Alignment="1">
      <alignment horizontal="left" vertical="center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0%20DE%20ABRIL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11600</v>
          </cell>
        </row>
        <row r="27">
          <cell r="E27"/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9">
          <cell r="E39">
            <v>-188000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8">
          <cell r="E48">
            <v>0</v>
          </cell>
        </row>
        <row r="50">
          <cell r="E50">
            <v>648000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8400</v>
          </cell>
        </row>
        <row r="56">
          <cell r="E56">
            <v>30000</v>
          </cell>
        </row>
        <row r="58">
          <cell r="E58">
            <v>150000</v>
          </cell>
        </row>
        <row r="61">
          <cell r="E61">
            <v>-20000</v>
          </cell>
        </row>
        <row r="63">
          <cell r="E63">
            <v>-40000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10000</v>
          </cell>
        </row>
        <row r="77">
          <cell r="E77">
            <v>0</v>
          </cell>
        </row>
        <row r="83">
          <cell r="E83">
            <v>-131000</v>
          </cell>
        </row>
        <row r="85">
          <cell r="E85">
            <v>0</v>
          </cell>
        </row>
        <row r="86">
          <cell r="E86">
            <v>0</v>
          </cell>
        </row>
        <row r="91">
          <cell r="E91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5000</v>
          </cell>
        </row>
        <row r="99">
          <cell r="E99">
            <v>10000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10000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200000</v>
          </cell>
        </row>
        <row r="107">
          <cell r="E107">
            <v>0</v>
          </cell>
        </row>
        <row r="108">
          <cell r="E108">
            <v>50000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1000</v>
          </cell>
        </row>
        <row r="114">
          <cell r="E114">
            <v>-11600</v>
          </cell>
        </row>
        <row r="115">
          <cell r="E115"/>
        </row>
        <row r="116">
          <cell r="E116">
            <v>0</v>
          </cell>
        </row>
        <row r="117">
          <cell r="E117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1"/>
  <sheetViews>
    <sheetView showGridLines="0" tabSelected="1" showOutlineSymbols="0" zoomScaleNormal="100" workbookViewId="0">
      <selection activeCell="B11" sqref="B11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hidden="1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12"/>
      <c r="S2" s="10"/>
      <c r="T2" s="10"/>
      <c r="U2" s="10"/>
      <c r="V2" s="10"/>
    </row>
    <row r="3" spans="1:22" s="5" customFormat="1" ht="15.75" x14ac:dyDescent="0.25">
      <c r="A3" s="11"/>
      <c r="B3" s="62" t="s">
        <v>202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2"/>
      <c r="S3" s="10"/>
      <c r="T3" s="10"/>
      <c r="U3" s="10"/>
      <c r="V3" s="10"/>
    </row>
    <row r="4" spans="1:22" s="5" customFormat="1" ht="15" x14ac:dyDescent="0.25">
      <c r="A4" s="11"/>
      <c r="B4" s="63" t="s">
        <v>203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206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4" t="s">
        <v>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10"/>
      <c r="U12" s="10"/>
      <c r="V12" s="10"/>
    </row>
    <row r="13" spans="1:22" ht="18" x14ac:dyDescent="0.25">
      <c r="A13" s="67" t="s">
        <v>195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/>
      <c r="T13" s="10"/>
      <c r="U13" s="10"/>
      <c r="V13" s="10"/>
    </row>
    <row r="14" spans="1:22" ht="15.75" x14ac:dyDescent="0.25">
      <c r="A14" s="70" t="s">
        <v>205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2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5</v>
      </c>
      <c r="B16" s="14" t="s">
        <v>6</v>
      </c>
      <c r="C16" s="27" t="s">
        <v>7</v>
      </c>
      <c r="D16" s="27" t="s">
        <v>8</v>
      </c>
      <c r="E16" s="28" t="s">
        <v>9</v>
      </c>
      <c r="F16" s="28" t="s">
        <v>10</v>
      </c>
      <c r="G16" s="28" t="s">
        <v>11</v>
      </c>
      <c r="H16" s="27" t="s">
        <v>12</v>
      </c>
      <c r="I16" s="28" t="s">
        <v>13</v>
      </c>
      <c r="J16" s="28" t="s">
        <v>14</v>
      </c>
      <c r="K16" s="27" t="s">
        <v>15</v>
      </c>
      <c r="L16" s="28" t="s">
        <v>16</v>
      </c>
      <c r="M16" s="28" t="s">
        <v>17</v>
      </c>
      <c r="N16" s="28" t="s">
        <v>18</v>
      </c>
      <c r="O16" s="28" t="s">
        <v>19</v>
      </c>
      <c r="P16" s="29" t="s">
        <v>20</v>
      </c>
      <c r="Q16" s="14" t="s">
        <v>21</v>
      </c>
      <c r="R16" s="28" t="s">
        <v>22</v>
      </c>
      <c r="S16" s="30" t="s">
        <v>23</v>
      </c>
      <c r="T16" s="54"/>
      <c r="U16" s="53"/>
      <c r="V16" s="52"/>
    </row>
    <row r="17" spans="1:22" ht="12.75" customHeight="1" x14ac:dyDescent="0.2">
      <c r="A17" s="31" t="s">
        <v>24</v>
      </c>
      <c r="B17" s="32" t="s">
        <v>25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255547.27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1015483.27</v>
      </c>
      <c r="S17" s="35">
        <f t="shared" ref="S17:S33" si="1">+E17-R17</f>
        <v>2089576.73</v>
      </c>
      <c r="T17" s="58"/>
      <c r="U17" s="53"/>
      <c r="V17" s="52"/>
    </row>
    <row r="18" spans="1:22" ht="12.75" customHeight="1" x14ac:dyDescent="0.2">
      <c r="A18" s="31" t="s">
        <v>26</v>
      </c>
      <c r="B18" s="32" t="s">
        <v>27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106116.67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412439.25</v>
      </c>
      <c r="S18" s="35">
        <f t="shared" si="1"/>
        <v>877560.75</v>
      </c>
      <c r="T18" s="58"/>
      <c r="U18" s="53"/>
      <c r="V18" s="52"/>
    </row>
    <row r="19" spans="1:22" ht="12.75" customHeight="1" x14ac:dyDescent="0.2">
      <c r="A19" s="31" t="s">
        <v>28</v>
      </c>
      <c r="B19" s="32" t="s">
        <v>29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485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1940</v>
      </c>
      <c r="S19" s="35">
        <f t="shared" si="1"/>
        <v>8530</v>
      </c>
      <c r="T19" s="58"/>
      <c r="U19" s="53"/>
      <c r="V19" s="52"/>
    </row>
    <row r="20" spans="1:22" ht="12.75" customHeight="1" x14ac:dyDescent="0.2">
      <c r="A20" s="31" t="s">
        <v>30</v>
      </c>
      <c r="B20" s="32" t="s">
        <v>31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3000</v>
      </c>
      <c r="I20" s="34">
        <v>2250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11250</v>
      </c>
      <c r="S20" s="35">
        <f t="shared" si="1"/>
        <v>47250</v>
      </c>
      <c r="T20" s="58"/>
      <c r="U20" s="53"/>
      <c r="V20" s="52"/>
    </row>
    <row r="21" spans="1:22" ht="12.75" customHeight="1" x14ac:dyDescent="0.2">
      <c r="A21" s="31" t="s">
        <v>32</v>
      </c>
      <c r="B21" s="32" t="s">
        <v>33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121750</v>
      </c>
      <c r="I21" s="34">
        <v>122350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487382.26</v>
      </c>
      <c r="S21" s="35">
        <f t="shared" si="1"/>
        <v>1000617.74</v>
      </c>
      <c r="T21" s="58"/>
      <c r="U21" s="53"/>
      <c r="V21" s="52"/>
    </row>
    <row r="22" spans="1:22" ht="12.75" customHeight="1" x14ac:dyDescent="0.2">
      <c r="A22" s="36" t="s">
        <v>34</v>
      </c>
      <c r="B22" s="37" t="s">
        <v>35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31316.67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102548.81</v>
      </c>
      <c r="S22" s="35">
        <f t="shared" si="1"/>
        <v>641451.18999999994</v>
      </c>
      <c r="T22" s="58"/>
      <c r="U22" s="53"/>
      <c r="V22" s="52"/>
    </row>
    <row r="23" spans="1:22" ht="12.75" customHeight="1" x14ac:dyDescent="0.2">
      <c r="A23" s="31" t="s">
        <v>36</v>
      </c>
      <c r="B23" s="32" t="s">
        <v>37</v>
      </c>
      <c r="C23" s="33">
        <v>484032</v>
      </c>
      <c r="D23" s="33">
        <f>+'[1]EGRESOS DETALLADOS-4'!E26</f>
        <v>11600</v>
      </c>
      <c r="E23" s="33">
        <f t="shared" si="2"/>
        <v>495632</v>
      </c>
      <c r="F23" s="34">
        <v>38896.01</v>
      </c>
      <c r="G23" s="34">
        <v>35131.879999999997</v>
      </c>
      <c r="H23" s="34">
        <v>38896.01</v>
      </c>
      <c r="I23" s="34">
        <v>37406.550000000003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150330.45000000001</v>
      </c>
      <c r="S23" s="35">
        <f t="shared" si="1"/>
        <v>345301.55</v>
      </c>
      <c r="T23" s="58"/>
      <c r="U23" s="53"/>
      <c r="V23" s="52"/>
    </row>
    <row r="24" spans="1:22" ht="12.75" customHeight="1" x14ac:dyDescent="0.2">
      <c r="A24" s="31" t="s">
        <v>38</v>
      </c>
      <c r="B24" s="32" t="s">
        <v>39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511.5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2136.02</v>
      </c>
      <c r="S24" s="35">
        <f t="shared" si="1"/>
        <v>8663.98</v>
      </c>
      <c r="T24" s="58"/>
      <c r="U24" s="53"/>
      <c r="V24" s="52"/>
    </row>
    <row r="25" spans="1:22" ht="12.75" customHeight="1" x14ac:dyDescent="0.2">
      <c r="A25" s="31" t="s">
        <v>40</v>
      </c>
      <c r="B25" s="32" t="s">
        <v>41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17949.97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72097.63</v>
      </c>
      <c r="S25" s="35">
        <f t="shared" si="1"/>
        <v>117790.37</v>
      </c>
      <c r="T25" s="58"/>
      <c r="U25" s="53"/>
      <c r="V25" s="52"/>
    </row>
    <row r="26" spans="1:22" ht="12.75" customHeight="1" x14ac:dyDescent="0.2">
      <c r="A26" s="36" t="s">
        <v>42</v>
      </c>
      <c r="B26" s="32" t="s">
        <v>43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881.31000000000006</v>
      </c>
      <c r="S26" s="35">
        <f t="shared" si="1"/>
        <v>39118.69</v>
      </c>
      <c r="T26" s="58"/>
      <c r="U26" s="53"/>
      <c r="V26" s="52"/>
    </row>
    <row r="27" spans="1:22" ht="12.75" customHeight="1" x14ac:dyDescent="0.2">
      <c r="A27" s="31" t="s">
        <v>44</v>
      </c>
      <c r="B27" s="32" t="s">
        <v>45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56630.42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222268.71999999997</v>
      </c>
      <c r="S27" s="35">
        <f t="shared" si="1"/>
        <v>463049.28</v>
      </c>
      <c r="T27" s="58"/>
      <c r="U27" s="53"/>
      <c r="V27" s="52"/>
    </row>
    <row r="28" spans="1:22" ht="12.75" customHeight="1" x14ac:dyDescent="0.2">
      <c r="A28" s="36" t="s">
        <v>46</v>
      </c>
      <c r="B28" s="37" t="s">
        <v>47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1021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4084</v>
      </c>
      <c r="S28" s="35">
        <f t="shared" si="1"/>
        <v>13916</v>
      </c>
      <c r="T28" s="58"/>
      <c r="U28" s="53"/>
      <c r="V28" s="52"/>
    </row>
    <row r="29" spans="1:22" ht="12.75" customHeight="1" x14ac:dyDescent="0.2">
      <c r="A29" s="31" t="s">
        <v>48</v>
      </c>
      <c r="B29" s="32" t="s">
        <v>49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800</v>
      </c>
      <c r="S29" s="35">
        <f t="shared" si="1"/>
        <v>18600</v>
      </c>
      <c r="T29" s="58"/>
      <c r="U29" s="53"/>
      <c r="V29" s="52"/>
    </row>
    <row r="30" spans="1:22" ht="12.75" customHeight="1" x14ac:dyDescent="0.2">
      <c r="A30" s="31" t="s">
        <v>50</v>
      </c>
      <c r="B30" s="32" t="s">
        <v>51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6000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24000</v>
      </c>
      <c r="S30" s="35">
        <f t="shared" si="1"/>
        <v>48000</v>
      </c>
      <c r="T30" s="58"/>
      <c r="U30" s="53"/>
      <c r="V30" s="52"/>
    </row>
    <row r="31" spans="1:22" ht="12.75" customHeight="1" x14ac:dyDescent="0.2">
      <c r="A31" s="31" t="s">
        <v>52</v>
      </c>
      <c r="B31" s="32" t="s">
        <v>53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549.54</v>
      </c>
      <c r="S31" s="35">
        <f t="shared" si="1"/>
        <v>530916.46</v>
      </c>
      <c r="T31" s="58"/>
      <c r="U31" s="53"/>
      <c r="V31" s="52"/>
    </row>
    <row r="32" spans="1:22" ht="12.75" customHeight="1" x14ac:dyDescent="0.2">
      <c r="A32" s="31" t="s">
        <v>54</v>
      </c>
      <c r="B32" s="32" t="s">
        <v>55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56</v>
      </c>
      <c r="B33" s="32" t="s">
        <v>57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35.619999999999997</v>
      </c>
      <c r="S33" s="35">
        <f t="shared" si="1"/>
        <v>16564.38</v>
      </c>
      <c r="T33" s="58"/>
      <c r="U33" s="53"/>
      <c r="V33" s="52"/>
    </row>
    <row r="34" spans="1:22" ht="12.75" customHeight="1" x14ac:dyDescent="0.2">
      <c r="A34" s="39"/>
      <c r="B34" s="40" t="s">
        <v>58</v>
      </c>
      <c r="C34" s="41">
        <f>SUM(C17:C33)</f>
        <v>9330000</v>
      </c>
      <c r="D34" s="41">
        <f>SUM(D17:D33)</f>
        <v>-73400</v>
      </c>
      <c r="E34" s="41">
        <f>SUM(E17:E33)</f>
        <v>9256600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637585.05000000005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2508776.42</v>
      </c>
      <c r="S34" s="42">
        <f>SUM(S17:S33)</f>
        <v>6747823.580000001</v>
      </c>
      <c r="T34" s="58"/>
      <c r="U34" s="52"/>
      <c r="V34" s="53"/>
    </row>
    <row r="35" spans="1:22" ht="12.75" customHeight="1" x14ac:dyDescent="0.2">
      <c r="A35" s="31" t="s">
        <v>59</v>
      </c>
      <c r="B35" s="32" t="s">
        <v>60</v>
      </c>
      <c r="C35" s="33">
        <v>550000</v>
      </c>
      <c r="D35" s="33">
        <f>+'[1]EGRESOS DETALLADOS-4'!E39</f>
        <v>-188000</v>
      </c>
      <c r="E35" s="33">
        <f>+C35+D35</f>
        <v>362000</v>
      </c>
      <c r="F35" s="34">
        <v>56745.760000000002</v>
      </c>
      <c r="G35" s="34">
        <v>18558.71</v>
      </c>
      <c r="H35" s="34">
        <v>20748.48</v>
      </c>
      <c r="I35" s="34">
        <v>53234.81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149287.76</v>
      </c>
      <c r="S35" s="35">
        <f t="shared" ref="S35:S64" si="4">+E35-R35</f>
        <v>212712.24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61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19.600000000000001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536.80000000000007</v>
      </c>
      <c r="S36" s="35">
        <f t="shared" si="4"/>
        <v>-185536.8</v>
      </c>
      <c r="T36" s="58"/>
      <c r="U36" s="53"/>
      <c r="V36" s="53"/>
    </row>
    <row r="37" spans="1:22" ht="12.75" customHeight="1" x14ac:dyDescent="0.2">
      <c r="A37" s="31" t="s">
        <v>62</v>
      </c>
      <c r="B37" s="32" t="s">
        <v>63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12058.52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37027.089999999997</v>
      </c>
      <c r="S37" s="35">
        <f t="shared" si="4"/>
        <v>-17027.089999999997</v>
      </c>
      <c r="T37" s="58"/>
      <c r="U37" s="53"/>
      <c r="V37" s="53"/>
    </row>
    <row r="38" spans="1:22" ht="12.75" customHeight="1" x14ac:dyDescent="0.2">
      <c r="A38" s="31" t="s">
        <v>64</v>
      </c>
      <c r="B38" s="32" t="s">
        <v>65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66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395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1286</v>
      </c>
      <c r="S39" s="35">
        <f t="shared" si="4"/>
        <v>3714</v>
      </c>
      <c r="T39" s="58"/>
      <c r="U39" s="53"/>
      <c r="V39" s="52"/>
    </row>
    <row r="40" spans="1:22" ht="12.75" customHeight="1" x14ac:dyDescent="0.2">
      <c r="A40" s="31" t="s">
        <v>67</v>
      </c>
      <c r="B40" s="32" t="s">
        <v>68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69</v>
      </c>
      <c r="B41" s="32" t="s">
        <v>70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6713.4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7636.9</v>
      </c>
      <c r="S41" s="35">
        <f t="shared" si="4"/>
        <v>-47636.9</v>
      </c>
      <c r="T41" s="58"/>
      <c r="U41" s="53"/>
      <c r="V41" s="52"/>
    </row>
    <row r="42" spans="1:22" ht="12.75" customHeight="1" x14ac:dyDescent="0.2">
      <c r="A42" s="31" t="s">
        <v>71</v>
      </c>
      <c r="B42" s="32" t="s">
        <v>72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11115.85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36632.910000000003</v>
      </c>
      <c r="S42" s="35">
        <f t="shared" si="4"/>
        <v>173367.09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73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190.84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3866.2</v>
      </c>
      <c r="S43" s="35">
        <f t="shared" si="4"/>
        <v>11133.8</v>
      </c>
      <c r="T43" s="58"/>
      <c r="U43" s="53"/>
      <c r="V43" s="53"/>
    </row>
    <row r="44" spans="1:22" ht="12.75" customHeight="1" x14ac:dyDescent="0.2">
      <c r="A44" s="31" t="s">
        <v>74</v>
      </c>
      <c r="B44" s="32" t="s">
        <v>75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76</v>
      </c>
      <c r="B45" s="32" t="s">
        <v>77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2568000</v>
      </c>
      <c r="T45" s="58"/>
      <c r="U45" s="53"/>
      <c r="V45" s="53"/>
    </row>
    <row r="46" spans="1:22" ht="12.75" customHeight="1" x14ac:dyDescent="0.2">
      <c r="A46" s="31" t="s">
        <v>78</v>
      </c>
      <c r="B46" s="32" t="s">
        <v>79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17830.259999999998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23732.329999999998</v>
      </c>
      <c r="S46" s="35">
        <f t="shared" si="4"/>
        <v>744002.67</v>
      </c>
      <c r="T46" s="58"/>
      <c r="U46" s="53"/>
      <c r="V46" s="53"/>
    </row>
    <row r="47" spans="1:22" ht="12.75" customHeight="1" x14ac:dyDescent="0.2">
      <c r="A47" s="31" t="s">
        <v>80</v>
      </c>
      <c r="B47" s="32" t="s">
        <v>81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13843.2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13843.2</v>
      </c>
      <c r="S47" s="35">
        <f t="shared" si="4"/>
        <v>54556.800000000003</v>
      </c>
      <c r="T47" s="58"/>
      <c r="U47" s="53"/>
      <c r="V47" s="53"/>
    </row>
    <row r="48" spans="1:22" ht="12.75" customHeight="1" x14ac:dyDescent="0.2">
      <c r="A48" s="31" t="s">
        <v>82</v>
      </c>
      <c r="B48" s="32" t="s">
        <v>83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58"/>
      <c r="U48" s="53"/>
      <c r="V48" s="53"/>
    </row>
    <row r="49" spans="1:22" ht="12.75" customHeight="1" x14ac:dyDescent="0.2">
      <c r="A49" s="31" t="s">
        <v>84</v>
      </c>
      <c r="B49" s="32" t="s">
        <v>85</v>
      </c>
      <c r="C49" s="34">
        <v>200000</v>
      </c>
      <c r="D49" s="33">
        <f>+'[1]EGRESOS DETALLADOS-4'!E56</f>
        <v>30000</v>
      </c>
      <c r="E49" s="33">
        <f t="shared" si="5"/>
        <v>230000</v>
      </c>
      <c r="F49" s="34">
        <v>1005</v>
      </c>
      <c r="G49" s="34">
        <v>8380</v>
      </c>
      <c r="H49" s="34">
        <v>8845</v>
      </c>
      <c r="I49" s="34">
        <v>4450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22680</v>
      </c>
      <c r="S49" s="35">
        <f t="shared" si="4"/>
        <v>207320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86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520.79999999999995</v>
      </c>
      <c r="S50" s="35">
        <f t="shared" si="4"/>
        <v>175079.2</v>
      </c>
      <c r="T50" s="58"/>
      <c r="U50" s="53"/>
      <c r="V50" s="53"/>
    </row>
    <row r="51" spans="1:22" ht="12.75" customHeight="1" x14ac:dyDescent="0.2">
      <c r="A51" s="31" t="s">
        <v>87</v>
      </c>
      <c r="B51" s="32" t="s">
        <v>88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4000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15025</v>
      </c>
      <c r="S51" s="35">
        <f t="shared" si="4"/>
        <v>64975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89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24534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24534</v>
      </c>
      <c r="S52" s="35">
        <f t="shared" si="4"/>
        <v>494686</v>
      </c>
      <c r="T52" s="58"/>
      <c r="U52" s="53"/>
      <c r="V52" s="53"/>
    </row>
    <row r="53" spans="1:22" ht="12.75" customHeight="1" x14ac:dyDescent="0.2">
      <c r="A53" s="31" t="s">
        <v>90</v>
      </c>
      <c r="B53" s="32" t="s">
        <v>91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18448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41813</v>
      </c>
      <c r="S53" s="35">
        <f t="shared" si="4"/>
        <v>58187</v>
      </c>
      <c r="T53" s="58"/>
      <c r="U53" s="53"/>
      <c r="V53" s="53"/>
    </row>
    <row r="54" spans="1:22" ht="12.75" customHeight="1" x14ac:dyDescent="0.2">
      <c r="A54" s="31">
        <v>182</v>
      </c>
      <c r="B54" s="60" t="s">
        <v>201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ref="R54" si="7">SUM(F54:Q54)</f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92</v>
      </c>
      <c r="B55" s="32" t="s">
        <v>93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102000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94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2675</v>
      </c>
      <c r="S56" s="35">
        <f t="shared" si="4"/>
        <v>12325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95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24923.200000000001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24923.200000000001</v>
      </c>
      <c r="S57" s="35">
        <f t="shared" si="4"/>
        <v>-4923.2000000000007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198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8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96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97</v>
      </c>
      <c r="B60" s="32" t="s">
        <v>98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99</v>
      </c>
      <c r="B61" s="32" t="s">
        <v>100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101</v>
      </c>
      <c r="B62" s="32" t="s">
        <v>102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220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11250.91</v>
      </c>
      <c r="S62" s="35">
        <f t="shared" si="4"/>
        <v>13749.09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103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73600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220800</v>
      </c>
      <c r="S63" s="35">
        <f t="shared" si="4"/>
        <v>839200</v>
      </c>
      <c r="T63" s="58"/>
      <c r="U63" s="53"/>
      <c r="V63" s="53"/>
    </row>
    <row r="64" spans="1:22" ht="12.75" customHeight="1" x14ac:dyDescent="0.2">
      <c r="A64" s="31" t="s">
        <v>104</v>
      </c>
      <c r="B64" s="32" t="s">
        <v>105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220.24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10514.09</v>
      </c>
      <c r="S64" s="35">
        <f t="shared" si="4"/>
        <v>59485.91</v>
      </c>
      <c r="T64" s="58"/>
      <c r="U64" s="53"/>
      <c r="V64" s="53"/>
    </row>
    <row r="65" spans="1:22" ht="12.75" customHeight="1" x14ac:dyDescent="0.2">
      <c r="A65" s="39"/>
      <c r="B65" s="40" t="s">
        <v>106</v>
      </c>
      <c r="C65" s="41">
        <f>SUM(C35:C64)</f>
        <v>6565555</v>
      </c>
      <c r="D65" s="41">
        <f>SUM(D35:D64)</f>
        <v>233400</v>
      </c>
      <c r="E65" s="41">
        <f t="shared" ref="E65:Q65" si="9">SUM(E35:E64)</f>
        <v>6798955</v>
      </c>
      <c r="F65" s="41">
        <f t="shared" si="9"/>
        <v>83674.66</v>
      </c>
      <c r="G65" s="41">
        <f>SUM(G35:G64)</f>
        <v>256925</v>
      </c>
      <c r="H65" s="41">
        <f t="shared" si="9"/>
        <v>203593.11</v>
      </c>
      <c r="I65" s="41">
        <f t="shared" si="9"/>
        <v>265796.92</v>
      </c>
      <c r="J65" s="41">
        <f t="shared" si="9"/>
        <v>0</v>
      </c>
      <c r="K65" s="41">
        <f t="shared" si="9"/>
        <v>0</v>
      </c>
      <c r="L65" s="41">
        <f t="shared" si="9"/>
        <v>0</v>
      </c>
      <c r="M65" s="41">
        <f t="shared" si="9"/>
        <v>0</v>
      </c>
      <c r="N65" s="41">
        <f t="shared" si="9"/>
        <v>0</v>
      </c>
      <c r="O65" s="41">
        <f t="shared" si="9"/>
        <v>0</v>
      </c>
      <c r="P65" s="41">
        <f t="shared" si="9"/>
        <v>0</v>
      </c>
      <c r="Q65" s="41">
        <f t="shared" si="9"/>
        <v>0</v>
      </c>
      <c r="R65" s="41">
        <f t="shared" si="6"/>
        <v>809989.69</v>
      </c>
      <c r="S65" s="42">
        <f>SUM(S35:S64)</f>
        <v>5988965.3099999996</v>
      </c>
      <c r="T65" s="58"/>
      <c r="U65" s="52"/>
      <c r="V65" s="52"/>
    </row>
    <row r="66" spans="1:22" ht="12.75" customHeight="1" x14ac:dyDescent="0.2">
      <c r="A66" s="31" t="s">
        <v>107</v>
      </c>
      <c r="B66" s="32" t="s">
        <v>108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926.85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10945.99</v>
      </c>
      <c r="S66" s="35">
        <f t="shared" ref="S66:S102" si="10">+E66-R66</f>
        <v>69054.009999999995</v>
      </c>
      <c r="T66" s="58"/>
      <c r="U66" s="52"/>
      <c r="V66" s="53"/>
    </row>
    <row r="67" spans="1:22" ht="12.75" customHeight="1" x14ac:dyDescent="0.2">
      <c r="A67" s="31" t="s">
        <v>109</v>
      </c>
      <c r="B67" s="32" t="s">
        <v>110</v>
      </c>
      <c r="C67" s="34">
        <v>15000</v>
      </c>
      <c r="D67" s="34">
        <v>0</v>
      </c>
      <c r="E67" s="34">
        <f t="shared" ref="E67:E102" si="11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10"/>
        <v>15000</v>
      </c>
      <c r="T67" s="58"/>
      <c r="U67" s="53"/>
      <c r="V67" s="53"/>
    </row>
    <row r="68" spans="1:22" ht="12.75" customHeight="1" x14ac:dyDescent="0.2">
      <c r="A68" s="31" t="s">
        <v>111</v>
      </c>
      <c r="B68" s="32" t="s">
        <v>112</v>
      </c>
      <c r="C68" s="34">
        <v>25000</v>
      </c>
      <c r="D68" s="34">
        <v>0</v>
      </c>
      <c r="E68" s="34">
        <f t="shared" si="11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230</v>
      </c>
      <c r="S68" s="35">
        <f t="shared" si="10"/>
        <v>24770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113</v>
      </c>
      <c r="C69" s="34">
        <v>5000</v>
      </c>
      <c r="D69" s="34">
        <v>0</v>
      </c>
      <c r="E69" s="34">
        <f t="shared" si="11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10"/>
        <v>5000</v>
      </c>
      <c r="T69" s="58"/>
      <c r="U69" s="53"/>
      <c r="V69" s="53"/>
    </row>
    <row r="70" spans="1:22" ht="12.75" customHeight="1" x14ac:dyDescent="0.2">
      <c r="A70" s="31" t="s">
        <v>114</v>
      </c>
      <c r="B70" s="32" t="s">
        <v>115</v>
      </c>
      <c r="C70" s="34">
        <v>10000</v>
      </c>
      <c r="D70" s="34">
        <v>0</v>
      </c>
      <c r="E70" s="34">
        <f t="shared" si="11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10"/>
        <v>10000</v>
      </c>
      <c r="T70" s="58"/>
      <c r="U70" s="53"/>
      <c r="V70" s="53"/>
    </row>
    <row r="71" spans="1:22" ht="12.75" customHeight="1" x14ac:dyDescent="0.2">
      <c r="A71" s="31" t="s">
        <v>116</v>
      </c>
      <c r="B71" s="32" t="s">
        <v>117</v>
      </c>
      <c r="C71" s="34">
        <v>19800</v>
      </c>
      <c r="D71" s="34">
        <f>+'[1]EGRESOS DETALLADOS-4'!E83</f>
        <v>-131000</v>
      </c>
      <c r="E71" s="34">
        <f t="shared" si="11"/>
        <v>-111200</v>
      </c>
      <c r="F71" s="34">
        <v>0</v>
      </c>
      <c r="G71" s="34">
        <v>56</v>
      </c>
      <c r="H71" s="34">
        <v>9471.75</v>
      </c>
      <c r="I71" s="34">
        <v>390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9917.75</v>
      </c>
      <c r="S71" s="35">
        <f t="shared" si="10"/>
        <v>-121117.75</v>
      </c>
      <c r="T71" s="58"/>
      <c r="U71" s="53"/>
      <c r="V71" s="53"/>
    </row>
    <row r="72" spans="1:22" ht="12.75" customHeight="1" x14ac:dyDescent="0.2">
      <c r="A72" s="31" t="s">
        <v>118</v>
      </c>
      <c r="B72" s="32" t="s">
        <v>119</v>
      </c>
      <c r="C72" s="34">
        <v>46000</v>
      </c>
      <c r="D72" s="34">
        <v>0</v>
      </c>
      <c r="E72" s="34">
        <f t="shared" si="11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10"/>
        <v>46000</v>
      </c>
      <c r="T72" s="58"/>
      <c r="U72" s="53"/>
      <c r="V72" s="53"/>
    </row>
    <row r="73" spans="1:22" ht="12.75" customHeight="1" x14ac:dyDescent="0.2">
      <c r="A73" s="31" t="s">
        <v>120</v>
      </c>
      <c r="B73" s="32" t="s">
        <v>121</v>
      </c>
      <c r="C73" s="34">
        <v>20000</v>
      </c>
      <c r="D73" s="34">
        <f>+'[1]EGRESOS DETALLADOS-4'!E85</f>
        <v>0</v>
      </c>
      <c r="E73" s="34">
        <f t="shared" si="11"/>
        <v>20000</v>
      </c>
      <c r="F73" s="34">
        <v>0</v>
      </c>
      <c r="G73" s="34">
        <v>3588</v>
      </c>
      <c r="H73" s="34">
        <v>125</v>
      </c>
      <c r="I73" s="34">
        <v>78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3791</v>
      </c>
      <c r="S73" s="35">
        <f t="shared" si="10"/>
        <v>16209</v>
      </c>
      <c r="T73" s="58"/>
      <c r="U73" s="53"/>
      <c r="V73" s="53"/>
    </row>
    <row r="74" spans="1:22" ht="12.75" customHeight="1" x14ac:dyDescent="0.2">
      <c r="A74" s="31" t="s">
        <v>122</v>
      </c>
      <c r="B74" s="32" t="s">
        <v>123</v>
      </c>
      <c r="C74" s="34">
        <v>8399</v>
      </c>
      <c r="D74" s="34">
        <f>+'[1]EGRESOS DETALLADOS-4'!E86</f>
        <v>0</v>
      </c>
      <c r="E74" s="34">
        <f t="shared" si="11"/>
        <v>8399</v>
      </c>
      <c r="F74" s="34">
        <v>0</v>
      </c>
      <c r="G74" s="34">
        <v>1296</v>
      </c>
      <c r="H74" s="34">
        <v>283.60000000000002</v>
      </c>
      <c r="I74" s="34">
        <v>369.7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1949.3</v>
      </c>
      <c r="S74" s="35">
        <f t="shared" si="10"/>
        <v>6449.7</v>
      </c>
      <c r="T74" s="58"/>
      <c r="U74" s="53"/>
      <c r="V74" s="53"/>
    </row>
    <row r="75" spans="1:22" ht="12.75" customHeight="1" x14ac:dyDescent="0.2">
      <c r="A75" s="31" t="s">
        <v>124</v>
      </c>
      <c r="B75" s="32" t="s">
        <v>125</v>
      </c>
      <c r="C75" s="34">
        <v>25400</v>
      </c>
      <c r="D75" s="34">
        <v>0</v>
      </c>
      <c r="E75" s="34">
        <f t="shared" si="11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294</v>
      </c>
      <c r="S75" s="35">
        <f t="shared" si="10"/>
        <v>25106</v>
      </c>
      <c r="T75" s="58"/>
      <c r="U75" s="52"/>
      <c r="V75" s="53"/>
    </row>
    <row r="76" spans="1:22" ht="12.75" customHeight="1" x14ac:dyDescent="0.2">
      <c r="A76" s="31" t="s">
        <v>126</v>
      </c>
      <c r="B76" s="32" t="s">
        <v>127</v>
      </c>
      <c r="C76" s="34">
        <v>5000</v>
      </c>
      <c r="D76" s="34">
        <v>0</v>
      </c>
      <c r="E76" s="34">
        <f t="shared" si="11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210</v>
      </c>
      <c r="S76" s="35">
        <f t="shared" si="10"/>
        <v>4790</v>
      </c>
      <c r="T76" s="58"/>
      <c r="U76" s="53"/>
      <c r="V76" s="53"/>
    </row>
    <row r="77" spans="1:22" ht="12.75" customHeight="1" x14ac:dyDescent="0.2">
      <c r="A77" s="31" t="s">
        <v>128</v>
      </c>
      <c r="B77" s="32" t="s">
        <v>129</v>
      </c>
      <c r="C77" s="34">
        <v>13000</v>
      </c>
      <c r="D77" s="34">
        <v>0</v>
      </c>
      <c r="E77" s="34">
        <f t="shared" si="11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10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130</v>
      </c>
      <c r="C78" s="34">
        <v>10000</v>
      </c>
      <c r="D78" s="34">
        <v>0</v>
      </c>
      <c r="E78" s="34">
        <f t="shared" si="11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10"/>
        <v>10000</v>
      </c>
      <c r="T78" s="58"/>
      <c r="U78" s="53"/>
      <c r="V78" s="53"/>
    </row>
    <row r="79" spans="1:22" ht="12.75" customHeight="1" x14ac:dyDescent="0.2">
      <c r="A79" s="31" t="s">
        <v>131</v>
      </c>
      <c r="B79" s="32" t="s">
        <v>132</v>
      </c>
      <c r="C79" s="34">
        <v>72000</v>
      </c>
      <c r="D79" s="34">
        <f>+'[1]EGRESOS DETALLADOS-4'!E91</f>
        <v>0</v>
      </c>
      <c r="E79" s="34">
        <f t="shared" si="11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10"/>
        <v>72000</v>
      </c>
      <c r="T79" s="58"/>
      <c r="U79" s="52"/>
      <c r="V79" s="53"/>
    </row>
    <row r="80" spans="1:22" ht="12.75" customHeight="1" x14ac:dyDescent="0.2">
      <c r="A80" s="31" t="s">
        <v>133</v>
      </c>
      <c r="B80" s="32" t="s">
        <v>134</v>
      </c>
      <c r="C80" s="34">
        <v>10200</v>
      </c>
      <c r="D80" s="34">
        <v>0</v>
      </c>
      <c r="E80" s="34">
        <f t="shared" si="11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1165</v>
      </c>
      <c r="S80" s="35">
        <f t="shared" si="10"/>
        <v>9035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135</v>
      </c>
      <c r="C81" s="34">
        <v>21800</v>
      </c>
      <c r="D81" s="34">
        <f>+'[1]EGRESOS DETALLADOS-4'!E93</f>
        <v>0</v>
      </c>
      <c r="E81" s="34">
        <f t="shared" si="11"/>
        <v>21800</v>
      </c>
      <c r="F81" s="34">
        <v>0</v>
      </c>
      <c r="G81" s="34">
        <v>0</v>
      </c>
      <c r="H81" s="34">
        <v>525</v>
      </c>
      <c r="I81" s="34">
        <v>13866.7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14391.7</v>
      </c>
      <c r="S81" s="35">
        <f t="shared" si="10"/>
        <v>7408.2999999999993</v>
      </c>
      <c r="T81" s="58"/>
      <c r="U81" s="53"/>
      <c r="V81" s="53"/>
    </row>
    <row r="82" spans="1:22" ht="12.75" customHeight="1" x14ac:dyDescent="0.2">
      <c r="A82" s="31" t="s">
        <v>136</v>
      </c>
      <c r="B82" s="32" t="s">
        <v>137</v>
      </c>
      <c r="C82" s="34">
        <v>331000</v>
      </c>
      <c r="D82" s="34">
        <f>+'[1]EGRESOS DETALLADOS-4'!E94</f>
        <v>0</v>
      </c>
      <c r="E82" s="34">
        <f t="shared" si="11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2811.4</v>
      </c>
      <c r="S82" s="35">
        <f t="shared" si="10"/>
        <v>328188.59999999998</v>
      </c>
      <c r="T82" s="58"/>
      <c r="U82" s="52"/>
      <c r="V82" s="53"/>
    </row>
    <row r="83" spans="1:22" ht="12.75" customHeight="1" x14ac:dyDescent="0.2">
      <c r="A83" s="31" t="s">
        <v>138</v>
      </c>
      <c r="B83" s="32" t="s">
        <v>139</v>
      </c>
      <c r="C83" s="34">
        <v>199000</v>
      </c>
      <c r="D83" s="34">
        <f>+'[1]EGRESOS DETALLADOS-4'!E95</f>
        <v>0</v>
      </c>
      <c r="E83" s="34">
        <f t="shared" si="11"/>
        <v>199000</v>
      </c>
      <c r="F83" s="34">
        <v>0</v>
      </c>
      <c r="G83" s="34">
        <v>0</v>
      </c>
      <c r="H83" s="34">
        <v>85050</v>
      </c>
      <c r="I83" s="34">
        <v>1610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86660</v>
      </c>
      <c r="S83" s="35">
        <f t="shared" si="10"/>
        <v>112340</v>
      </c>
      <c r="T83" s="58"/>
      <c r="U83" s="53"/>
      <c r="V83" s="53"/>
    </row>
    <row r="84" spans="1:22" ht="12.75" customHeight="1" x14ac:dyDescent="0.2">
      <c r="A84" s="31" t="s">
        <v>140</v>
      </c>
      <c r="B84" s="32" t="s">
        <v>141</v>
      </c>
      <c r="C84" s="34">
        <v>16000</v>
      </c>
      <c r="D84" s="34">
        <f>+'[1]EGRESOS DETALLADOS-4'!E96</f>
        <v>0</v>
      </c>
      <c r="E84" s="34">
        <f t="shared" si="11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191.29</v>
      </c>
      <c r="S84" s="35">
        <f t="shared" si="10"/>
        <v>15808.71</v>
      </c>
      <c r="T84" s="58"/>
      <c r="U84" s="53"/>
      <c r="V84" s="53"/>
    </row>
    <row r="85" spans="1:22" ht="12.75" customHeight="1" x14ac:dyDescent="0.2">
      <c r="A85" s="31" t="s">
        <v>142</v>
      </c>
      <c r="B85" s="32" t="s">
        <v>143</v>
      </c>
      <c r="C85" s="34">
        <v>62000</v>
      </c>
      <c r="D85" s="34">
        <f>+'[1]EGRESOS DETALLADOS-4'!E97</f>
        <v>0</v>
      </c>
      <c r="E85" s="34">
        <f t="shared" si="11"/>
        <v>62000</v>
      </c>
      <c r="F85" s="34">
        <v>0</v>
      </c>
      <c r="G85" s="34">
        <v>1388</v>
      </c>
      <c r="H85" s="34">
        <v>34</v>
      </c>
      <c r="I85" s="34">
        <v>350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1772</v>
      </c>
      <c r="S85" s="35">
        <f t="shared" si="10"/>
        <v>60228</v>
      </c>
      <c r="T85" s="58"/>
      <c r="U85" s="53"/>
      <c r="V85" s="53"/>
    </row>
    <row r="86" spans="1:22" ht="12.75" customHeight="1" x14ac:dyDescent="0.2">
      <c r="A86" s="31" t="s">
        <v>144</v>
      </c>
      <c r="B86" s="32" t="s">
        <v>145</v>
      </c>
      <c r="C86" s="34">
        <v>141000</v>
      </c>
      <c r="D86" s="34">
        <f>+'[1]EGRESOS DETALLADOS-4'!E98</f>
        <v>5000</v>
      </c>
      <c r="E86" s="34">
        <f t="shared" si="11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10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146</v>
      </c>
      <c r="C87" s="34">
        <v>20000</v>
      </c>
      <c r="D87" s="34">
        <f>+'[1]EGRESOS DETALLADOS-4'!E99</f>
        <v>10000</v>
      </c>
      <c r="E87" s="34">
        <f t="shared" si="11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25</v>
      </c>
      <c r="S87" s="35">
        <f t="shared" si="10"/>
        <v>29975</v>
      </c>
      <c r="T87" s="58"/>
      <c r="U87" s="53"/>
      <c r="V87" s="53"/>
    </row>
    <row r="88" spans="1:22" ht="12.75" customHeight="1" x14ac:dyDescent="0.2">
      <c r="A88" s="31" t="s">
        <v>147</v>
      </c>
      <c r="B88" s="32" t="s">
        <v>148</v>
      </c>
      <c r="C88" s="34">
        <v>12000</v>
      </c>
      <c r="D88" s="34">
        <f>+'[1]EGRESOS DETALLADOS-4'!E100</f>
        <v>0</v>
      </c>
      <c r="E88" s="34">
        <f t="shared" si="11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10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149</v>
      </c>
      <c r="C89" s="34">
        <v>5000</v>
      </c>
      <c r="D89" s="34">
        <f>+'[1]EGRESOS DETALLADOS-4'!E101</f>
        <v>0</v>
      </c>
      <c r="E89" s="34">
        <f t="shared" si="11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10"/>
        <v>5000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150</v>
      </c>
      <c r="C90" s="34">
        <v>15000</v>
      </c>
      <c r="D90" s="34">
        <f>+'[1]EGRESOS DETALLADOS-4'!E102</f>
        <v>0</v>
      </c>
      <c r="E90" s="34">
        <f t="shared" si="11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10"/>
        <v>15000</v>
      </c>
      <c r="T90" s="58"/>
      <c r="U90" s="53"/>
      <c r="V90" s="53"/>
    </row>
    <row r="91" spans="1:22" ht="12.75" customHeight="1" x14ac:dyDescent="0.2">
      <c r="A91" s="31" t="s">
        <v>151</v>
      </c>
      <c r="B91" s="32" t="s">
        <v>152</v>
      </c>
      <c r="C91" s="34">
        <v>16000</v>
      </c>
      <c r="D91" s="34">
        <f>+'[1]EGRESOS DETALLADOS-4'!E103</f>
        <v>10000</v>
      </c>
      <c r="E91" s="34">
        <f t="shared" si="11"/>
        <v>26000</v>
      </c>
      <c r="F91" s="34">
        <v>0</v>
      </c>
      <c r="G91" s="34">
        <v>0</v>
      </c>
      <c r="H91" s="34">
        <v>150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150</v>
      </c>
      <c r="S91" s="35">
        <f t="shared" si="10"/>
        <v>25850</v>
      </c>
      <c r="T91" s="58"/>
      <c r="U91" s="53"/>
      <c r="V91" s="53"/>
    </row>
    <row r="92" spans="1:22" ht="12.75" customHeight="1" x14ac:dyDescent="0.2">
      <c r="A92" s="31" t="s">
        <v>153</v>
      </c>
      <c r="B92" s="32" t="s">
        <v>154</v>
      </c>
      <c r="C92" s="34">
        <v>76000</v>
      </c>
      <c r="D92" s="34">
        <f>+'[1]EGRESOS DETALLADOS-4'!E104</f>
        <v>0</v>
      </c>
      <c r="E92" s="34">
        <f t="shared" si="11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3528</v>
      </c>
      <c r="S92" s="35">
        <f t="shared" si="10"/>
        <v>72472</v>
      </c>
      <c r="T92" s="58"/>
      <c r="U92" s="53"/>
      <c r="V92" s="53"/>
    </row>
    <row r="93" spans="1:22" ht="12.75" customHeight="1" x14ac:dyDescent="0.2">
      <c r="A93" s="31" t="s">
        <v>155</v>
      </c>
      <c r="B93" s="32" t="s">
        <v>156</v>
      </c>
      <c r="C93" s="34">
        <v>31600</v>
      </c>
      <c r="D93" s="34">
        <f>+'[1]EGRESOS DETALLADOS-4'!E105</f>
        <v>0</v>
      </c>
      <c r="E93" s="34">
        <f t="shared" si="11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2">SUM(F93:Q93)</f>
        <v>14</v>
      </c>
      <c r="S93" s="35">
        <f t="shared" si="10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157</v>
      </c>
      <c r="C94" s="34">
        <v>20000</v>
      </c>
      <c r="D94" s="34">
        <f>+'[1]EGRESOS DETALLADOS-4'!E106</f>
        <v>200000</v>
      </c>
      <c r="E94" s="34">
        <f t="shared" si="11"/>
        <v>220000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2"/>
        <v>0</v>
      </c>
      <c r="S94" s="35">
        <f t="shared" si="10"/>
        <v>220000</v>
      </c>
      <c r="T94" s="58"/>
      <c r="U94" s="53"/>
      <c r="V94" s="53"/>
    </row>
    <row r="95" spans="1:22" ht="12.75" customHeight="1" x14ac:dyDescent="0.2">
      <c r="A95" s="31" t="s">
        <v>158</v>
      </c>
      <c r="B95" s="32" t="s">
        <v>159</v>
      </c>
      <c r="C95" s="34">
        <v>19576</v>
      </c>
      <c r="D95" s="34">
        <f>+'[1]EGRESOS DETALLADOS-4'!E107</f>
        <v>0</v>
      </c>
      <c r="E95" s="34">
        <f t="shared" si="11"/>
        <v>19576</v>
      </c>
      <c r="F95" s="34">
        <v>0</v>
      </c>
      <c r="G95" s="34">
        <v>481.5</v>
      </c>
      <c r="H95" s="34">
        <v>1248</v>
      </c>
      <c r="I95" s="34">
        <v>4080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2"/>
        <v>5809.5</v>
      </c>
      <c r="S95" s="35">
        <f t="shared" si="10"/>
        <v>13766.5</v>
      </c>
      <c r="T95" s="58"/>
      <c r="U95" s="52"/>
      <c r="V95" s="53"/>
    </row>
    <row r="96" spans="1:22" ht="12.75" customHeight="1" x14ac:dyDescent="0.2">
      <c r="A96" s="31" t="s">
        <v>160</v>
      </c>
      <c r="B96" s="32" t="s">
        <v>161</v>
      </c>
      <c r="C96" s="34">
        <v>18390</v>
      </c>
      <c r="D96" s="34">
        <f>+'[1]EGRESOS DETALLADOS-4'!E108</f>
        <v>50000</v>
      </c>
      <c r="E96" s="34">
        <f t="shared" si="11"/>
        <v>68390</v>
      </c>
      <c r="F96" s="34">
        <v>0</v>
      </c>
      <c r="G96" s="34">
        <v>343.95</v>
      </c>
      <c r="H96" s="34">
        <v>173.75</v>
      </c>
      <c r="I96" s="34">
        <v>147.6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2"/>
        <v>665.30000000000007</v>
      </c>
      <c r="S96" s="35">
        <f t="shared" si="10"/>
        <v>67724.7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199</v>
      </c>
      <c r="C97" s="34">
        <v>0</v>
      </c>
      <c r="D97" s="34">
        <f>+'[1]EGRESOS DETALLADOS-4'!E109</f>
        <v>0</v>
      </c>
      <c r="E97" s="34">
        <f t="shared" si="11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2"/>
        <v>0</v>
      </c>
      <c r="S97" s="35">
        <f t="shared" si="10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200</v>
      </c>
      <c r="C98" s="34">
        <v>0</v>
      </c>
      <c r="D98" s="34">
        <f>+'[1]EGRESOS DETALLADOS-4'!E110</f>
        <v>0</v>
      </c>
      <c r="E98" s="34">
        <f t="shared" si="11"/>
        <v>0</v>
      </c>
      <c r="F98" s="34">
        <v>0</v>
      </c>
      <c r="G98" s="34">
        <v>0</v>
      </c>
      <c r="H98" s="34">
        <v>80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2"/>
        <v>80</v>
      </c>
      <c r="S98" s="35">
        <f t="shared" si="10"/>
        <v>-80</v>
      </c>
      <c r="T98" s="58"/>
      <c r="U98" s="53"/>
      <c r="V98" s="53"/>
    </row>
    <row r="99" spans="1:22" ht="12.75" customHeight="1" x14ac:dyDescent="0.2">
      <c r="A99" s="31" t="s">
        <v>162</v>
      </c>
      <c r="B99" s="32" t="s">
        <v>163</v>
      </c>
      <c r="C99" s="34">
        <v>4680</v>
      </c>
      <c r="D99" s="34">
        <f>+'[1]EGRESOS DETALLADOS-4'!E111</f>
        <v>0</v>
      </c>
      <c r="E99" s="34">
        <f t="shared" si="11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2"/>
        <v>0</v>
      </c>
      <c r="S99" s="35">
        <f t="shared" si="10"/>
        <v>4680</v>
      </c>
      <c r="T99" s="58"/>
      <c r="U99" s="53"/>
      <c r="V99" s="53"/>
    </row>
    <row r="100" spans="1:22" ht="12.75" customHeight="1" x14ac:dyDescent="0.2">
      <c r="A100" s="31" t="s">
        <v>164</v>
      </c>
      <c r="B100" s="32" t="s">
        <v>165</v>
      </c>
      <c r="C100" s="34">
        <v>86000</v>
      </c>
      <c r="D100" s="34">
        <f>+'[1]EGRESOS DETALLADOS-4'!E112</f>
        <v>0</v>
      </c>
      <c r="E100" s="34">
        <f t="shared" si="11"/>
        <v>86000</v>
      </c>
      <c r="F100" s="34">
        <v>0</v>
      </c>
      <c r="G100" s="34">
        <v>47.99</v>
      </c>
      <c r="H100" s="34">
        <v>2280</v>
      </c>
      <c r="I100" s="34">
        <v>1295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2"/>
        <v>3622.99</v>
      </c>
      <c r="S100" s="35">
        <f t="shared" si="10"/>
        <v>82377.009999999995</v>
      </c>
      <c r="T100" s="58"/>
      <c r="U100" s="53"/>
      <c r="V100" s="53"/>
    </row>
    <row r="101" spans="1:22" ht="12.75" customHeight="1" x14ac:dyDescent="0.2">
      <c r="A101" s="31" t="s">
        <v>166</v>
      </c>
      <c r="B101" s="32" t="s">
        <v>167</v>
      </c>
      <c r="C101" s="34">
        <v>50000</v>
      </c>
      <c r="D101" s="34">
        <f>+'[1]EGRESOS DETALLADOS-4'!E113</f>
        <v>1000</v>
      </c>
      <c r="E101" s="34">
        <f t="shared" si="11"/>
        <v>51000</v>
      </c>
      <c r="F101" s="34">
        <v>0</v>
      </c>
      <c r="G101" s="34">
        <v>2545</v>
      </c>
      <c r="H101" s="34">
        <v>12975</v>
      </c>
      <c r="I101" s="34">
        <v>15625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2"/>
        <v>31145</v>
      </c>
      <c r="S101" s="35">
        <f t="shared" si="10"/>
        <v>19855</v>
      </c>
      <c r="T101" s="58"/>
      <c r="U101" s="53"/>
      <c r="V101" s="53"/>
    </row>
    <row r="102" spans="1:22" ht="12.75" customHeight="1" x14ac:dyDescent="0.2">
      <c r="A102" s="31" t="s">
        <v>168</v>
      </c>
      <c r="B102" s="32" t="s">
        <v>169</v>
      </c>
      <c r="C102" s="34">
        <v>12600</v>
      </c>
      <c r="D102" s="34">
        <f>+'[1]EGRESOS DETALLADOS-4'!E114</f>
        <v>-11600</v>
      </c>
      <c r="E102" s="34">
        <f t="shared" si="11"/>
        <v>1000</v>
      </c>
      <c r="F102" s="34">
        <v>0</v>
      </c>
      <c r="G102" s="34">
        <v>0</v>
      </c>
      <c r="H102" s="34">
        <v>0</v>
      </c>
      <c r="I102" s="34">
        <v>10710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2"/>
        <v>10710</v>
      </c>
      <c r="S102" s="35">
        <f t="shared" si="10"/>
        <v>-9710</v>
      </c>
      <c r="T102" s="58"/>
      <c r="U102" s="53"/>
      <c r="V102" s="53"/>
    </row>
    <row r="103" spans="1:22" ht="12.75" customHeight="1" x14ac:dyDescent="0.2">
      <c r="A103" s="39"/>
      <c r="B103" s="40" t="s">
        <v>170</v>
      </c>
      <c r="C103" s="41">
        <f>SUM(C66:C102)</f>
        <v>1522445</v>
      </c>
      <c r="D103" s="41">
        <f>SUM(D66:D102)</f>
        <v>133400</v>
      </c>
      <c r="E103" s="41">
        <f t="shared" ref="E103:Q103" si="13">SUM(E66:E102)</f>
        <v>1655845</v>
      </c>
      <c r="F103" s="41">
        <f t="shared" si="13"/>
        <v>0</v>
      </c>
      <c r="G103" s="41">
        <f t="shared" si="13"/>
        <v>14078.54</v>
      </c>
      <c r="H103" s="41">
        <f t="shared" si="13"/>
        <v>128476.23</v>
      </c>
      <c r="I103" s="41">
        <f t="shared" si="13"/>
        <v>49448.85</v>
      </c>
      <c r="J103" s="41">
        <f t="shared" si="13"/>
        <v>0</v>
      </c>
      <c r="K103" s="41">
        <f t="shared" si="13"/>
        <v>0</v>
      </c>
      <c r="L103" s="41">
        <f t="shared" si="13"/>
        <v>0</v>
      </c>
      <c r="M103" s="41">
        <f t="shared" si="13"/>
        <v>0</v>
      </c>
      <c r="N103" s="41">
        <f t="shared" si="13"/>
        <v>0</v>
      </c>
      <c r="O103" s="41">
        <f t="shared" si="13"/>
        <v>0</v>
      </c>
      <c r="P103" s="41">
        <f t="shared" si="13"/>
        <v>0</v>
      </c>
      <c r="Q103" s="41">
        <f t="shared" si="13"/>
        <v>0</v>
      </c>
      <c r="R103" s="41">
        <f t="shared" si="12"/>
        <v>192003.62</v>
      </c>
      <c r="S103" s="42">
        <f>SUM(S66:S102)</f>
        <v>1463841.38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171</v>
      </c>
      <c r="B105" s="32" t="s">
        <v>172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2"/>
        <v>0</v>
      </c>
      <c r="S105" s="35">
        <f t="shared" ref="S105:S110" si="14">+E105-R105</f>
        <v>100000</v>
      </c>
      <c r="T105" s="58"/>
      <c r="U105" s="53"/>
      <c r="V105" s="53"/>
    </row>
    <row r="106" spans="1:22" ht="12.75" customHeight="1" x14ac:dyDescent="0.2">
      <c r="A106" s="31" t="s">
        <v>173</v>
      </c>
      <c r="B106" s="32" t="s">
        <v>174</v>
      </c>
      <c r="C106" s="34">
        <v>24000</v>
      </c>
      <c r="D106" s="34">
        <f>+'[1]EGRESOS DETALLADOS-4'!E116</f>
        <v>0</v>
      </c>
      <c r="E106" s="34">
        <f t="shared" ref="E106:E110" si="15">+C106+D106</f>
        <v>24000</v>
      </c>
      <c r="F106" s="34">
        <v>0</v>
      </c>
      <c r="G106" s="34">
        <v>9100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2"/>
        <v>9100</v>
      </c>
      <c r="S106" s="35">
        <f t="shared" si="14"/>
        <v>14900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175</v>
      </c>
      <c r="C107" s="34">
        <v>350000</v>
      </c>
      <c r="D107" s="34">
        <f>+'[1]EGRESOS DETALLADOS-4'!E117</f>
        <v>0</v>
      </c>
      <c r="E107" s="34">
        <f t="shared" si="15"/>
        <v>350000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2"/>
        <v>0</v>
      </c>
      <c r="S107" s="35">
        <f t="shared" si="14"/>
        <v>350000</v>
      </c>
      <c r="T107" s="58"/>
      <c r="U107" s="53"/>
      <c r="V107" s="53"/>
    </row>
    <row r="108" spans="1:22" ht="12.75" customHeight="1" x14ac:dyDescent="0.2">
      <c r="A108" s="31" t="s">
        <v>176</v>
      </c>
      <c r="B108" s="32" t="s">
        <v>177</v>
      </c>
      <c r="C108" s="34">
        <v>18000</v>
      </c>
      <c r="D108" s="34">
        <f>+'[1]EGRESOS DETALLADOS-4'!E118</f>
        <v>0</v>
      </c>
      <c r="E108" s="34">
        <f t="shared" si="15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2"/>
        <v>0</v>
      </c>
      <c r="S108" s="35">
        <f t="shared" si="14"/>
        <v>18000</v>
      </c>
      <c r="T108" s="58"/>
      <c r="U108" s="53"/>
      <c r="V108" s="53"/>
    </row>
    <row r="109" spans="1:22" ht="12.75" customHeight="1" x14ac:dyDescent="0.2">
      <c r="A109" s="31" t="s">
        <v>178</v>
      </c>
      <c r="B109" s="32" t="s">
        <v>179</v>
      </c>
      <c r="C109" s="34">
        <v>150000</v>
      </c>
      <c r="D109" s="34">
        <f>+'[1]EGRESOS DETALLADOS-4'!E119</f>
        <v>0</v>
      </c>
      <c r="E109" s="34">
        <f t="shared" si="15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2"/>
        <v>17272</v>
      </c>
      <c r="S109" s="35">
        <f t="shared" si="14"/>
        <v>132728</v>
      </c>
      <c r="T109" s="58"/>
      <c r="U109" s="53"/>
      <c r="V109" s="53"/>
    </row>
    <row r="110" spans="1:22" ht="12.75" customHeight="1" x14ac:dyDescent="0.2">
      <c r="A110" s="31" t="s">
        <v>180</v>
      </c>
      <c r="B110" s="32" t="s">
        <v>181</v>
      </c>
      <c r="C110" s="34">
        <v>270000</v>
      </c>
      <c r="D110" s="34">
        <f>+'[1]EGRESOS DETALLADOS-4'!E120</f>
        <v>0</v>
      </c>
      <c r="E110" s="34">
        <f t="shared" si="15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2"/>
        <v>0</v>
      </c>
      <c r="S110" s="35">
        <f t="shared" si="14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182</v>
      </c>
      <c r="C111" s="41">
        <f t="shared" ref="C111:Q111" si="16">SUM(C105:C110)</f>
        <v>912000</v>
      </c>
      <c r="D111" s="41">
        <f>SUM(D105:D110)</f>
        <v>0</v>
      </c>
      <c r="E111" s="41">
        <f>SUM(E105:E110)</f>
        <v>912000</v>
      </c>
      <c r="F111" s="41">
        <f t="shared" si="16"/>
        <v>0</v>
      </c>
      <c r="G111" s="41">
        <f t="shared" si="16"/>
        <v>26372</v>
      </c>
      <c r="H111" s="41">
        <f t="shared" si="16"/>
        <v>0</v>
      </c>
      <c r="I111" s="41">
        <f t="shared" si="16"/>
        <v>0</v>
      </c>
      <c r="J111" s="41">
        <f t="shared" si="16"/>
        <v>0</v>
      </c>
      <c r="K111" s="41">
        <f t="shared" si="16"/>
        <v>0</v>
      </c>
      <c r="L111" s="41">
        <f t="shared" si="16"/>
        <v>0</v>
      </c>
      <c r="M111" s="41">
        <f t="shared" si="16"/>
        <v>0</v>
      </c>
      <c r="N111" s="41">
        <f t="shared" si="16"/>
        <v>0</v>
      </c>
      <c r="O111" s="41">
        <f t="shared" si="16"/>
        <v>0</v>
      </c>
      <c r="P111" s="41">
        <f t="shared" si="16"/>
        <v>0</v>
      </c>
      <c r="Q111" s="41">
        <f t="shared" si="16"/>
        <v>0</v>
      </c>
      <c r="R111" s="41">
        <f t="shared" si="12"/>
        <v>26372</v>
      </c>
      <c r="S111" s="42">
        <f>SUM(S105:S110)</f>
        <v>885628</v>
      </c>
      <c r="T111" s="58"/>
      <c r="U111" s="53"/>
      <c r="V111" s="53"/>
    </row>
    <row r="112" spans="1:22" ht="12.75" customHeight="1" x14ac:dyDescent="0.2">
      <c r="A112" s="31" t="s">
        <v>183</v>
      </c>
      <c r="B112" s="32" t="s">
        <v>184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2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185</v>
      </c>
      <c r="B113" s="32" t="s">
        <v>186</v>
      </c>
      <c r="C113" s="34">
        <v>296250</v>
      </c>
      <c r="D113" s="34">
        <v>0</v>
      </c>
      <c r="E113" s="34">
        <f t="shared" ref="E113:E114" si="17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2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187</v>
      </c>
      <c r="B114" s="32" t="s">
        <v>188</v>
      </c>
      <c r="C114" s="34">
        <v>48750</v>
      </c>
      <c r="D114" s="34">
        <v>0</v>
      </c>
      <c r="E114" s="34">
        <f t="shared" si="17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2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189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8">SUM(H112:H114)</f>
        <v>127148.22</v>
      </c>
      <c r="I115" s="45">
        <f t="shared" si="18"/>
        <v>0</v>
      </c>
      <c r="J115" s="45">
        <f t="shared" si="18"/>
        <v>0</v>
      </c>
      <c r="K115" s="45">
        <f t="shared" si="18"/>
        <v>0</v>
      </c>
      <c r="L115" s="45">
        <f t="shared" si="18"/>
        <v>0</v>
      </c>
      <c r="M115" s="45">
        <f t="shared" si="18"/>
        <v>0</v>
      </c>
      <c r="N115" s="45">
        <f t="shared" si="18"/>
        <v>0</v>
      </c>
      <c r="O115" s="45">
        <f t="shared" si="18"/>
        <v>0</v>
      </c>
      <c r="P115" s="45">
        <f t="shared" si="18"/>
        <v>0</v>
      </c>
      <c r="Q115" s="45">
        <f t="shared" si="18"/>
        <v>0</v>
      </c>
      <c r="R115" s="45">
        <f t="shared" si="12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190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2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191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8"/>
        <v>0</v>
      </c>
      <c r="J117" s="45">
        <f t="shared" si="18"/>
        <v>0</v>
      </c>
      <c r="K117" s="45">
        <f t="shared" si="18"/>
        <v>0</v>
      </c>
      <c r="L117" s="45">
        <v>0</v>
      </c>
      <c r="M117" s="45">
        <f t="shared" si="18"/>
        <v>0</v>
      </c>
      <c r="N117" s="45">
        <f t="shared" si="18"/>
        <v>0</v>
      </c>
      <c r="O117" s="45">
        <f t="shared" si="18"/>
        <v>0</v>
      </c>
      <c r="P117" s="45">
        <f t="shared" si="18"/>
        <v>0</v>
      </c>
      <c r="Q117" s="45">
        <f t="shared" si="18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192</v>
      </c>
      <c r="C118" s="49">
        <f>C111+C103+C65+C34+C115+C117</f>
        <v>19500000</v>
      </c>
      <c r="D118" s="49">
        <f>+D117+D115+D111+D103+D65+D34</f>
        <v>294400</v>
      </c>
      <c r="E118" s="49">
        <f>E111+E103+E65+E34+E115+E117</f>
        <v>19794400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9">I111+I103+I65+I34+I115</f>
        <v>952830.82000000007</v>
      </c>
      <c r="J118" s="49">
        <f t="shared" si="19"/>
        <v>0</v>
      </c>
      <c r="K118" s="49">
        <f t="shared" si="19"/>
        <v>0</v>
      </c>
      <c r="L118" s="49">
        <f t="shared" si="19"/>
        <v>0</v>
      </c>
      <c r="M118" s="49">
        <f t="shared" si="19"/>
        <v>0</v>
      </c>
      <c r="N118" s="49">
        <f t="shared" si="19"/>
        <v>0</v>
      </c>
      <c r="O118" s="49">
        <f t="shared" si="19"/>
        <v>0</v>
      </c>
      <c r="P118" s="49">
        <f t="shared" si="19"/>
        <v>0</v>
      </c>
      <c r="Q118" s="49">
        <f>Q117+Q115+Q111+Q103+Q65+Q34</f>
        <v>0</v>
      </c>
      <c r="R118" s="49">
        <f>SUM(F118:Q118)</f>
        <v>3667777.79</v>
      </c>
      <c r="S118" s="50">
        <f>S111+S103+S65+S34+S115+S117</f>
        <v>16126622.209999999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3" t="s">
        <v>193</v>
      </c>
      <c r="C125" s="73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3" t="s">
        <v>194</v>
      </c>
      <c r="C126" s="73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1" t="s">
        <v>196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53"/>
      <c r="U129" s="53"/>
      <c r="V129" s="53"/>
    </row>
    <row r="130" spans="1:22" ht="12.75" customHeight="1" x14ac:dyDescent="0.25">
      <c r="A130" s="54"/>
      <c r="B130" s="61" t="s">
        <v>197</v>
      </c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ht="12.75" customHeight="1" x14ac:dyDescent="0.2">
      <c r="A131" s="5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57"/>
      <c r="M131" s="57"/>
      <c r="N131" s="10"/>
      <c r="O131" s="57"/>
      <c r="P131" s="10"/>
      <c r="Q131" s="10"/>
      <c r="R131" s="10"/>
      <c r="S131" s="10"/>
      <c r="T131" s="10"/>
      <c r="U131" s="10"/>
      <c r="V131" s="5"/>
    </row>
  </sheetData>
  <sortState ref="A99:O104">
    <sortCondition ref="A99:A104"/>
  </sortState>
  <mergeCells count="10">
    <mergeCell ref="B130:V130"/>
    <mergeCell ref="B2:Q2"/>
    <mergeCell ref="B3:Q3"/>
    <mergeCell ref="B4:Q4"/>
    <mergeCell ref="A12:S12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2023-05-11T14:02:49Z</dcterms:modified>
</cp:coreProperties>
</file>