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calderon\Documents\MIS DOCUMENTOS 2023 - ADMIN7\Información Pública 2023\Publicaciones 2023\09 Septiembre 2023\Financiero\Presupuesto\"/>
    </mc:Choice>
  </mc:AlternateContent>
  <xr:revisionPtr revIDLastSave="0" documentId="13_ncr:1_{854FF74F-A476-4523-A6A1-2E97A036F567}" xr6:coauthVersionLast="36" xr6:coauthVersionMax="47" xr10:uidLastSave="{00000000-0000-0000-0000-000000000000}"/>
  <bookViews>
    <workbookView xWindow="-105" yWindow="-105" windowWidth="23250" windowHeight="12450" tabRatio="650" xr2:uid="{00000000-000D-0000-FFFF-FFFF00000000}"/>
  </bookViews>
  <sheets>
    <sheet name="EJECUCIÓN PRESUPUESTARIA" sheetId="2" r:id="rId1"/>
  </sheets>
  <externalReferences>
    <externalReference r:id="rId2"/>
  </externalReferences>
  <definedNames>
    <definedName name="_xlnm.Print_Area" localSheetId="0">'EJECUCIÓN PRESUPUESTARIA'!#REF!</definedName>
    <definedName name="_xlnm.Print_Titles" localSheetId="0">'EJECUCIÓN PRESUPUESTARIA'!#REF!</definedName>
  </definedNames>
  <calcPr calcId="191029"/>
</workbook>
</file>

<file path=xl/calcChain.xml><?xml version="1.0" encoding="utf-8"?>
<calcChain xmlns="http://schemas.openxmlformats.org/spreadsheetml/2006/main">
  <c r="H117" i="2" l="1"/>
  <c r="C117" i="2"/>
  <c r="N116" i="2"/>
  <c r="M116" i="2"/>
  <c r="L116" i="2"/>
  <c r="K116" i="2"/>
  <c r="J116" i="2"/>
  <c r="E116" i="2"/>
  <c r="E117" i="2" s="1"/>
  <c r="D116" i="2"/>
  <c r="D117" i="2" s="1"/>
  <c r="Q115" i="2"/>
  <c r="Q117" i="2" s="1"/>
  <c r="Q118" i="2" s="1"/>
  <c r="P115" i="2"/>
  <c r="P117" i="2" s="1"/>
  <c r="O115" i="2"/>
  <c r="O117" i="2" s="1"/>
  <c r="I115" i="2"/>
  <c r="I117" i="2" s="1"/>
  <c r="H115" i="2"/>
  <c r="G115" i="2"/>
  <c r="F115" i="2"/>
  <c r="D115" i="2"/>
  <c r="C115" i="2"/>
  <c r="N114" i="2"/>
  <c r="R114" i="2" s="1"/>
  <c r="M114" i="2"/>
  <c r="L114" i="2"/>
  <c r="K114" i="2"/>
  <c r="J114" i="2"/>
  <c r="E114" i="2"/>
  <c r="N113" i="2"/>
  <c r="M113" i="2"/>
  <c r="M115" i="2" s="1"/>
  <c r="M117" i="2" s="1"/>
  <c r="L113" i="2"/>
  <c r="K113" i="2"/>
  <c r="J113" i="2"/>
  <c r="E113" i="2"/>
  <c r="N112" i="2"/>
  <c r="N115" i="2" s="1"/>
  <c r="N117" i="2" s="1"/>
  <c r="M112" i="2"/>
  <c r="L112" i="2"/>
  <c r="K112" i="2"/>
  <c r="J112" i="2"/>
  <c r="E112" i="2"/>
  <c r="Q111" i="2"/>
  <c r="P111" i="2"/>
  <c r="P118" i="2" s="1"/>
  <c r="O111" i="2"/>
  <c r="I111" i="2"/>
  <c r="H111" i="2"/>
  <c r="G111" i="2"/>
  <c r="G118" i="2" s="1"/>
  <c r="F111" i="2"/>
  <c r="C111" i="2"/>
  <c r="N110" i="2"/>
  <c r="M110" i="2"/>
  <c r="L110" i="2"/>
  <c r="K110" i="2"/>
  <c r="J110" i="2"/>
  <c r="D110" i="2"/>
  <c r="E110" i="2" s="1"/>
  <c r="N109" i="2"/>
  <c r="M109" i="2"/>
  <c r="L109" i="2"/>
  <c r="K109" i="2"/>
  <c r="J109" i="2"/>
  <c r="D109" i="2"/>
  <c r="E109" i="2" s="1"/>
  <c r="N108" i="2"/>
  <c r="M108" i="2"/>
  <c r="L108" i="2"/>
  <c r="K108" i="2"/>
  <c r="J108" i="2"/>
  <c r="R108" i="2" s="1"/>
  <c r="D108" i="2"/>
  <c r="E108" i="2" s="1"/>
  <c r="S108" i="2" s="1"/>
  <c r="N107" i="2"/>
  <c r="M107" i="2"/>
  <c r="L107" i="2"/>
  <c r="K107" i="2"/>
  <c r="R107" i="2" s="1"/>
  <c r="J107" i="2"/>
  <c r="D107" i="2"/>
  <c r="E107" i="2" s="1"/>
  <c r="N106" i="2"/>
  <c r="M106" i="2"/>
  <c r="L106" i="2"/>
  <c r="K106" i="2"/>
  <c r="J106" i="2"/>
  <c r="D106" i="2"/>
  <c r="E106" i="2" s="1"/>
  <c r="N105" i="2"/>
  <c r="M105" i="2"/>
  <c r="M111" i="2" s="1"/>
  <c r="L105" i="2"/>
  <c r="L111" i="2" s="1"/>
  <c r="K105" i="2"/>
  <c r="K111" i="2" s="1"/>
  <c r="J105" i="2"/>
  <c r="D105" i="2"/>
  <c r="Q103" i="2"/>
  <c r="P103" i="2"/>
  <c r="O103" i="2"/>
  <c r="I103" i="2"/>
  <c r="H103" i="2"/>
  <c r="G103" i="2"/>
  <c r="F103" i="2"/>
  <c r="C103" i="2"/>
  <c r="N102" i="2"/>
  <c r="M102" i="2"/>
  <c r="R102" i="2" s="1"/>
  <c r="L102" i="2"/>
  <c r="K102" i="2"/>
  <c r="J102" i="2"/>
  <c r="D102" i="2"/>
  <c r="E102" i="2" s="1"/>
  <c r="N101" i="2"/>
  <c r="M101" i="2"/>
  <c r="L101" i="2"/>
  <c r="K101" i="2"/>
  <c r="J101" i="2"/>
  <c r="E101" i="2"/>
  <c r="D101" i="2"/>
  <c r="N100" i="2"/>
  <c r="M100" i="2"/>
  <c r="L100" i="2"/>
  <c r="K100" i="2"/>
  <c r="J100" i="2"/>
  <c r="D100" i="2"/>
  <c r="E100" i="2" s="1"/>
  <c r="N99" i="2"/>
  <c r="M99" i="2"/>
  <c r="L99" i="2"/>
  <c r="K99" i="2"/>
  <c r="J99" i="2"/>
  <c r="D99" i="2"/>
  <c r="E99" i="2" s="1"/>
  <c r="N98" i="2"/>
  <c r="M98" i="2"/>
  <c r="L98" i="2"/>
  <c r="K98" i="2"/>
  <c r="J98" i="2"/>
  <c r="D98" i="2"/>
  <c r="E98" i="2" s="1"/>
  <c r="N97" i="2"/>
  <c r="M97" i="2"/>
  <c r="L97" i="2"/>
  <c r="K97" i="2"/>
  <c r="J97" i="2"/>
  <c r="E97" i="2"/>
  <c r="D97" i="2"/>
  <c r="N96" i="2"/>
  <c r="M96" i="2"/>
  <c r="L96" i="2"/>
  <c r="K96" i="2"/>
  <c r="J96" i="2"/>
  <c r="R96" i="2" s="1"/>
  <c r="D96" i="2"/>
  <c r="E96" i="2" s="1"/>
  <c r="S96" i="2" s="1"/>
  <c r="N95" i="2"/>
  <c r="M95" i="2"/>
  <c r="L95" i="2"/>
  <c r="K95" i="2"/>
  <c r="J95" i="2"/>
  <c r="D95" i="2"/>
  <c r="E95" i="2" s="1"/>
  <c r="N94" i="2"/>
  <c r="M94" i="2"/>
  <c r="L94" i="2"/>
  <c r="K94" i="2"/>
  <c r="J94" i="2"/>
  <c r="D94" i="2"/>
  <c r="E94" i="2" s="1"/>
  <c r="N93" i="2"/>
  <c r="M93" i="2"/>
  <c r="L93" i="2"/>
  <c r="K93" i="2"/>
  <c r="J93" i="2"/>
  <c r="E93" i="2"/>
  <c r="D93" i="2"/>
  <c r="N92" i="2"/>
  <c r="M92" i="2"/>
  <c r="L92" i="2"/>
  <c r="K92" i="2"/>
  <c r="J92" i="2"/>
  <c r="R92" i="2" s="1"/>
  <c r="D92" i="2"/>
  <c r="E92" i="2" s="1"/>
  <c r="S92" i="2" s="1"/>
  <c r="N91" i="2"/>
  <c r="M91" i="2"/>
  <c r="L91" i="2"/>
  <c r="K91" i="2"/>
  <c r="J91" i="2"/>
  <c r="D91" i="2"/>
  <c r="E91" i="2" s="1"/>
  <c r="N90" i="2"/>
  <c r="M90" i="2"/>
  <c r="L90" i="2"/>
  <c r="K90" i="2"/>
  <c r="J90" i="2"/>
  <c r="D90" i="2"/>
  <c r="E90" i="2" s="1"/>
  <c r="N89" i="2"/>
  <c r="M89" i="2"/>
  <c r="L89" i="2"/>
  <c r="K89" i="2"/>
  <c r="J89" i="2"/>
  <c r="E89" i="2"/>
  <c r="D89" i="2"/>
  <c r="N88" i="2"/>
  <c r="M88" i="2"/>
  <c r="L88" i="2"/>
  <c r="K88" i="2"/>
  <c r="J88" i="2"/>
  <c r="R88" i="2" s="1"/>
  <c r="E88" i="2"/>
  <c r="R87" i="2"/>
  <c r="N87" i="2"/>
  <c r="M87" i="2"/>
  <c r="D87" i="2"/>
  <c r="E87" i="2" s="1"/>
  <c r="N86" i="2"/>
  <c r="M86" i="2"/>
  <c r="L86" i="2"/>
  <c r="K86" i="2"/>
  <c r="J86" i="2"/>
  <c r="R86" i="2" s="1"/>
  <c r="E86" i="2"/>
  <c r="D86" i="2"/>
  <c r="N85" i="2"/>
  <c r="M85" i="2"/>
  <c r="L85" i="2"/>
  <c r="K85" i="2"/>
  <c r="J85" i="2"/>
  <c r="D85" i="2"/>
  <c r="E85" i="2" s="1"/>
  <c r="N84" i="2"/>
  <c r="M84" i="2"/>
  <c r="L84" i="2"/>
  <c r="K84" i="2"/>
  <c r="J84" i="2"/>
  <c r="R84" i="2" s="1"/>
  <c r="E84" i="2"/>
  <c r="D84" i="2"/>
  <c r="N83" i="2"/>
  <c r="M83" i="2"/>
  <c r="L83" i="2"/>
  <c r="K83" i="2"/>
  <c r="J83" i="2"/>
  <c r="D83" i="2"/>
  <c r="E83" i="2" s="1"/>
  <c r="N82" i="2"/>
  <c r="M82" i="2"/>
  <c r="L82" i="2"/>
  <c r="K82" i="2"/>
  <c r="R82" i="2" s="1"/>
  <c r="J82" i="2"/>
  <c r="D82" i="2"/>
  <c r="E82" i="2" s="1"/>
  <c r="N81" i="2"/>
  <c r="M81" i="2"/>
  <c r="L81" i="2"/>
  <c r="K81" i="2"/>
  <c r="J81" i="2"/>
  <c r="R81" i="2" s="1"/>
  <c r="D81" i="2"/>
  <c r="E81" i="2" s="1"/>
  <c r="N80" i="2"/>
  <c r="M80" i="2"/>
  <c r="R80" i="2" s="1"/>
  <c r="L80" i="2"/>
  <c r="K80" i="2"/>
  <c r="J80" i="2"/>
  <c r="E80" i="2"/>
  <c r="D80" i="2"/>
  <c r="N79" i="2"/>
  <c r="M79" i="2"/>
  <c r="L79" i="2"/>
  <c r="K79" i="2"/>
  <c r="J79" i="2"/>
  <c r="E79" i="2"/>
  <c r="N78" i="2"/>
  <c r="M78" i="2"/>
  <c r="L78" i="2"/>
  <c r="K78" i="2"/>
  <c r="J78" i="2"/>
  <c r="D78" i="2"/>
  <c r="E78" i="2" s="1"/>
  <c r="N77" i="2"/>
  <c r="M77" i="2"/>
  <c r="L77" i="2"/>
  <c r="K77" i="2"/>
  <c r="J77" i="2"/>
  <c r="R77" i="2" s="1"/>
  <c r="S77" i="2" s="1"/>
  <c r="E77" i="2"/>
  <c r="N76" i="2"/>
  <c r="M76" i="2"/>
  <c r="L76" i="2"/>
  <c r="K76" i="2"/>
  <c r="J76" i="2"/>
  <c r="E76" i="2"/>
  <c r="N75" i="2"/>
  <c r="M75" i="2"/>
  <c r="L75" i="2"/>
  <c r="K75" i="2"/>
  <c r="J75" i="2"/>
  <c r="R75" i="2" s="1"/>
  <c r="E75" i="2"/>
  <c r="N74" i="2"/>
  <c r="M74" i="2"/>
  <c r="L74" i="2"/>
  <c r="K74" i="2"/>
  <c r="J74" i="2"/>
  <c r="E74" i="2"/>
  <c r="N73" i="2"/>
  <c r="M73" i="2"/>
  <c r="L73" i="2"/>
  <c r="K73" i="2"/>
  <c r="J73" i="2"/>
  <c r="D73" i="2"/>
  <c r="E73" i="2" s="1"/>
  <c r="N72" i="2"/>
  <c r="M72" i="2"/>
  <c r="L72" i="2"/>
  <c r="K72" i="2"/>
  <c r="J72" i="2"/>
  <c r="R72" i="2" s="1"/>
  <c r="D72" i="2"/>
  <c r="E72" i="2" s="1"/>
  <c r="N71" i="2"/>
  <c r="M71" i="2"/>
  <c r="L71" i="2"/>
  <c r="K71" i="2"/>
  <c r="J71" i="2"/>
  <c r="R71" i="2" s="1"/>
  <c r="D71" i="2"/>
  <c r="E71" i="2" s="1"/>
  <c r="N70" i="2"/>
  <c r="M70" i="2"/>
  <c r="L70" i="2"/>
  <c r="K70" i="2"/>
  <c r="J70" i="2"/>
  <c r="R70" i="2" s="1"/>
  <c r="D70" i="2"/>
  <c r="N69" i="2"/>
  <c r="M69" i="2"/>
  <c r="L69" i="2"/>
  <c r="K69" i="2"/>
  <c r="J69" i="2"/>
  <c r="E69" i="2"/>
  <c r="N68" i="2"/>
  <c r="M68" i="2"/>
  <c r="L68" i="2"/>
  <c r="K68" i="2"/>
  <c r="J68" i="2"/>
  <c r="R68" i="2" s="1"/>
  <c r="E68" i="2"/>
  <c r="N67" i="2"/>
  <c r="M67" i="2"/>
  <c r="L67" i="2"/>
  <c r="K67" i="2"/>
  <c r="J67" i="2"/>
  <c r="E67" i="2"/>
  <c r="N66" i="2"/>
  <c r="M66" i="2"/>
  <c r="L66" i="2"/>
  <c r="K66" i="2"/>
  <c r="J66" i="2"/>
  <c r="E66" i="2"/>
  <c r="N65" i="2"/>
  <c r="M65" i="2"/>
  <c r="R65" i="2" s="1"/>
  <c r="L65" i="2"/>
  <c r="K65" i="2"/>
  <c r="J65" i="2"/>
  <c r="E65" i="2"/>
  <c r="Q64" i="2"/>
  <c r="P64" i="2"/>
  <c r="O64" i="2"/>
  <c r="I64" i="2"/>
  <c r="H64" i="2"/>
  <c r="H118" i="2" s="1"/>
  <c r="G64" i="2"/>
  <c r="F64" i="2"/>
  <c r="C64" i="2"/>
  <c r="N63" i="2"/>
  <c r="M63" i="2"/>
  <c r="L63" i="2"/>
  <c r="K63" i="2"/>
  <c r="J63" i="2"/>
  <c r="R63" i="2" s="1"/>
  <c r="D63" i="2"/>
  <c r="E63" i="2" s="1"/>
  <c r="N62" i="2"/>
  <c r="M62" i="2"/>
  <c r="L62" i="2"/>
  <c r="K62" i="2"/>
  <c r="J62" i="2"/>
  <c r="R62" i="2" s="1"/>
  <c r="D62" i="2"/>
  <c r="E62" i="2" s="1"/>
  <c r="N61" i="2"/>
  <c r="M61" i="2"/>
  <c r="L61" i="2"/>
  <c r="K61" i="2"/>
  <c r="J61" i="2"/>
  <c r="R61" i="2" s="1"/>
  <c r="E61" i="2"/>
  <c r="N60" i="2"/>
  <c r="M60" i="2"/>
  <c r="L60" i="2"/>
  <c r="K60" i="2"/>
  <c r="J60" i="2"/>
  <c r="D60" i="2"/>
  <c r="E60" i="2" s="1"/>
  <c r="N59" i="2"/>
  <c r="M59" i="2"/>
  <c r="L59" i="2"/>
  <c r="K59" i="2"/>
  <c r="J59" i="2"/>
  <c r="R59" i="2" s="1"/>
  <c r="D59" i="2"/>
  <c r="E59" i="2" s="1"/>
  <c r="S59" i="2" s="1"/>
  <c r="N58" i="2"/>
  <c r="M58" i="2"/>
  <c r="L58" i="2"/>
  <c r="K58" i="2"/>
  <c r="J58" i="2"/>
  <c r="D58" i="2"/>
  <c r="E58" i="2" s="1"/>
  <c r="N57" i="2"/>
  <c r="M57" i="2"/>
  <c r="L57" i="2"/>
  <c r="K57" i="2"/>
  <c r="J57" i="2"/>
  <c r="R57" i="2" s="1"/>
  <c r="D57" i="2"/>
  <c r="E57" i="2" s="1"/>
  <c r="S57" i="2" s="1"/>
  <c r="N56" i="2"/>
  <c r="M56" i="2"/>
  <c r="L56" i="2"/>
  <c r="K56" i="2"/>
  <c r="J56" i="2"/>
  <c r="D56" i="2"/>
  <c r="E56" i="2" s="1"/>
  <c r="N55" i="2"/>
  <c r="M55" i="2"/>
  <c r="L55" i="2"/>
  <c r="K55" i="2"/>
  <c r="J55" i="2"/>
  <c r="R55" i="2" s="1"/>
  <c r="D55" i="2"/>
  <c r="E55" i="2" s="1"/>
  <c r="S55" i="2" s="1"/>
  <c r="N54" i="2"/>
  <c r="M54" i="2"/>
  <c r="L54" i="2"/>
  <c r="K54" i="2"/>
  <c r="J54" i="2"/>
  <c r="R54" i="2" s="1"/>
  <c r="D54" i="2"/>
  <c r="E54" i="2" s="1"/>
  <c r="S54" i="2" s="1"/>
  <c r="N53" i="2"/>
  <c r="M53" i="2"/>
  <c r="L53" i="2"/>
  <c r="R53" i="2" s="1"/>
  <c r="K53" i="2"/>
  <c r="J53" i="2"/>
  <c r="D53" i="2"/>
  <c r="E53" i="2" s="1"/>
  <c r="S53" i="2" s="1"/>
  <c r="N52" i="2"/>
  <c r="M52" i="2"/>
  <c r="L52" i="2"/>
  <c r="K52" i="2"/>
  <c r="R52" i="2" s="1"/>
  <c r="J52" i="2"/>
  <c r="D52" i="2"/>
  <c r="E52" i="2" s="1"/>
  <c r="S52" i="2" s="1"/>
  <c r="N51" i="2"/>
  <c r="R51" i="2" s="1"/>
  <c r="M51" i="2"/>
  <c r="L51" i="2"/>
  <c r="K51" i="2"/>
  <c r="J51" i="2"/>
  <c r="D51" i="2"/>
  <c r="E51" i="2" s="1"/>
  <c r="S51" i="2" s="1"/>
  <c r="N50" i="2"/>
  <c r="M50" i="2"/>
  <c r="L50" i="2"/>
  <c r="K50" i="2"/>
  <c r="J50" i="2"/>
  <c r="E50" i="2"/>
  <c r="N49" i="2"/>
  <c r="M49" i="2"/>
  <c r="L49" i="2"/>
  <c r="K49" i="2"/>
  <c r="J49" i="2"/>
  <c r="R49" i="2" s="1"/>
  <c r="D49" i="2"/>
  <c r="E49" i="2" s="1"/>
  <c r="N48" i="2"/>
  <c r="M48" i="2"/>
  <c r="L48" i="2"/>
  <c r="K48" i="2"/>
  <c r="J48" i="2"/>
  <c r="D48" i="2"/>
  <c r="E48" i="2" s="1"/>
  <c r="N47" i="2"/>
  <c r="M47" i="2"/>
  <c r="L47" i="2"/>
  <c r="K47" i="2"/>
  <c r="J47" i="2"/>
  <c r="R47" i="2" s="1"/>
  <c r="E47" i="2"/>
  <c r="N46" i="2"/>
  <c r="M46" i="2"/>
  <c r="L46" i="2"/>
  <c r="K46" i="2"/>
  <c r="J46" i="2"/>
  <c r="E46" i="2"/>
  <c r="D46" i="2"/>
  <c r="N45" i="2"/>
  <c r="M45" i="2"/>
  <c r="L45" i="2"/>
  <c r="K45" i="2"/>
  <c r="J45" i="2"/>
  <c r="D45" i="2"/>
  <c r="E45" i="2" s="1"/>
  <c r="N44" i="2"/>
  <c r="M44" i="2"/>
  <c r="L44" i="2"/>
  <c r="K44" i="2"/>
  <c r="J44" i="2"/>
  <c r="R44" i="2" s="1"/>
  <c r="D44" i="2"/>
  <c r="E44" i="2" s="1"/>
  <c r="N43" i="2"/>
  <c r="M43" i="2"/>
  <c r="L43" i="2"/>
  <c r="K43" i="2"/>
  <c r="J43" i="2"/>
  <c r="R43" i="2" s="1"/>
  <c r="E43" i="2"/>
  <c r="S43" i="2" s="1"/>
  <c r="N42" i="2"/>
  <c r="M42" i="2"/>
  <c r="L42" i="2"/>
  <c r="R42" i="2" s="1"/>
  <c r="K42" i="2"/>
  <c r="J42" i="2"/>
  <c r="E42" i="2"/>
  <c r="D42" i="2"/>
  <c r="N41" i="2"/>
  <c r="M41" i="2"/>
  <c r="L41" i="2"/>
  <c r="K41" i="2"/>
  <c r="J41" i="2"/>
  <c r="D41" i="2"/>
  <c r="E41" i="2" s="1"/>
  <c r="N40" i="2"/>
  <c r="R40" i="2" s="1"/>
  <c r="M40" i="2"/>
  <c r="L40" i="2"/>
  <c r="K40" i="2"/>
  <c r="J40" i="2"/>
  <c r="D40" i="2"/>
  <c r="E40" i="2" s="1"/>
  <c r="S40" i="2" s="1"/>
  <c r="N39" i="2"/>
  <c r="M39" i="2"/>
  <c r="L39" i="2"/>
  <c r="K39" i="2"/>
  <c r="J39" i="2"/>
  <c r="D39" i="2"/>
  <c r="E39" i="2" s="1"/>
  <c r="N38" i="2"/>
  <c r="M38" i="2"/>
  <c r="L38" i="2"/>
  <c r="K38" i="2"/>
  <c r="J38" i="2"/>
  <c r="R38" i="2" s="1"/>
  <c r="D38" i="2"/>
  <c r="E38" i="2" s="1"/>
  <c r="S38" i="2" s="1"/>
  <c r="N37" i="2"/>
  <c r="M37" i="2"/>
  <c r="L37" i="2"/>
  <c r="K37" i="2"/>
  <c r="R37" i="2" s="1"/>
  <c r="J37" i="2"/>
  <c r="D37" i="2"/>
  <c r="E37" i="2" s="1"/>
  <c r="N36" i="2"/>
  <c r="M36" i="2"/>
  <c r="L36" i="2"/>
  <c r="K36" i="2"/>
  <c r="J36" i="2"/>
  <c r="R36" i="2" s="1"/>
  <c r="D36" i="2"/>
  <c r="E36" i="2" s="1"/>
  <c r="S36" i="2" s="1"/>
  <c r="N35" i="2"/>
  <c r="M35" i="2"/>
  <c r="L35" i="2"/>
  <c r="K35" i="2"/>
  <c r="J35" i="2"/>
  <c r="D35" i="2"/>
  <c r="E35" i="2" s="1"/>
  <c r="N34" i="2"/>
  <c r="M34" i="2"/>
  <c r="L34" i="2"/>
  <c r="K34" i="2"/>
  <c r="J34" i="2"/>
  <c r="R34" i="2" s="1"/>
  <c r="D34" i="2"/>
  <c r="D64" i="2" s="1"/>
  <c r="Q33" i="2"/>
  <c r="P33" i="2"/>
  <c r="O33" i="2"/>
  <c r="I33" i="2"/>
  <c r="H33" i="2"/>
  <c r="G33" i="2"/>
  <c r="F33" i="2"/>
  <c r="C33" i="2"/>
  <c r="N32" i="2"/>
  <c r="M32" i="2"/>
  <c r="L32" i="2"/>
  <c r="K32" i="2"/>
  <c r="J32" i="2"/>
  <c r="D32" i="2"/>
  <c r="E32" i="2" s="1"/>
  <c r="N31" i="2"/>
  <c r="M31" i="2"/>
  <c r="L31" i="2"/>
  <c r="K31" i="2"/>
  <c r="J31" i="2"/>
  <c r="R31" i="2" s="1"/>
  <c r="D31" i="2"/>
  <c r="E31" i="2" s="1"/>
  <c r="S31" i="2" s="1"/>
  <c r="N30" i="2"/>
  <c r="M30" i="2"/>
  <c r="L30" i="2"/>
  <c r="K30" i="2"/>
  <c r="J30" i="2"/>
  <c r="D30" i="2"/>
  <c r="E30" i="2" s="1"/>
  <c r="N29" i="2"/>
  <c r="M29" i="2"/>
  <c r="L29" i="2"/>
  <c r="K29" i="2"/>
  <c r="J29" i="2"/>
  <c r="R29" i="2" s="1"/>
  <c r="D29" i="2"/>
  <c r="E29" i="2" s="1"/>
  <c r="S29" i="2" s="1"/>
  <c r="N28" i="2"/>
  <c r="M28" i="2"/>
  <c r="L28" i="2"/>
  <c r="K28" i="2"/>
  <c r="J28" i="2"/>
  <c r="D28" i="2"/>
  <c r="E28" i="2" s="1"/>
  <c r="N27" i="2"/>
  <c r="M27" i="2"/>
  <c r="L27" i="2"/>
  <c r="K27" i="2"/>
  <c r="J27" i="2"/>
  <c r="R27" i="2" s="1"/>
  <c r="D27" i="2"/>
  <c r="E27" i="2" s="1"/>
  <c r="S27" i="2" s="1"/>
  <c r="N26" i="2"/>
  <c r="M26" i="2"/>
  <c r="L26" i="2"/>
  <c r="K26" i="2"/>
  <c r="J26" i="2"/>
  <c r="D26" i="2"/>
  <c r="E26" i="2" s="1"/>
  <c r="N25" i="2"/>
  <c r="M25" i="2"/>
  <c r="L25" i="2"/>
  <c r="K25" i="2"/>
  <c r="J25" i="2"/>
  <c r="R25" i="2" s="1"/>
  <c r="D25" i="2"/>
  <c r="E25" i="2" s="1"/>
  <c r="S25" i="2" s="1"/>
  <c r="N24" i="2"/>
  <c r="M24" i="2"/>
  <c r="L24" i="2"/>
  <c r="K24" i="2"/>
  <c r="J24" i="2"/>
  <c r="D24" i="2"/>
  <c r="E24" i="2" s="1"/>
  <c r="N23" i="2"/>
  <c r="M23" i="2"/>
  <c r="L23" i="2"/>
  <c r="K23" i="2"/>
  <c r="J23" i="2"/>
  <c r="R23" i="2" s="1"/>
  <c r="D23" i="2"/>
  <c r="E23" i="2" s="1"/>
  <c r="S23" i="2" s="1"/>
  <c r="N22" i="2"/>
  <c r="M22" i="2"/>
  <c r="L22" i="2"/>
  <c r="K22" i="2"/>
  <c r="R22" i="2" s="1"/>
  <c r="J22" i="2"/>
  <c r="D22" i="2"/>
  <c r="E22" i="2" s="1"/>
  <c r="N21" i="2"/>
  <c r="M21" i="2"/>
  <c r="L21" i="2"/>
  <c r="K21" i="2"/>
  <c r="J21" i="2"/>
  <c r="R21" i="2" s="1"/>
  <c r="D21" i="2"/>
  <c r="E21" i="2" s="1"/>
  <c r="S21" i="2" s="1"/>
  <c r="N20" i="2"/>
  <c r="M20" i="2"/>
  <c r="L20" i="2"/>
  <c r="K20" i="2"/>
  <c r="J20" i="2"/>
  <c r="D20" i="2"/>
  <c r="E20" i="2" s="1"/>
  <c r="N19" i="2"/>
  <c r="M19" i="2"/>
  <c r="L19" i="2"/>
  <c r="K19" i="2"/>
  <c r="J19" i="2"/>
  <c r="D19" i="2"/>
  <c r="E19" i="2" s="1"/>
  <c r="N18" i="2"/>
  <c r="M18" i="2"/>
  <c r="L18" i="2"/>
  <c r="K18" i="2"/>
  <c r="R18" i="2" s="1"/>
  <c r="J18" i="2"/>
  <c r="D18" i="2"/>
  <c r="E18" i="2" s="1"/>
  <c r="N17" i="2"/>
  <c r="M17" i="2"/>
  <c r="L17" i="2"/>
  <c r="K17" i="2"/>
  <c r="J17" i="2"/>
  <c r="R17" i="2" s="1"/>
  <c r="D17" i="2"/>
  <c r="E17" i="2" s="1"/>
  <c r="S17" i="2" s="1"/>
  <c r="N16" i="2"/>
  <c r="N33" i="2" s="1"/>
  <c r="M16" i="2"/>
  <c r="L16" i="2"/>
  <c r="L33" i="2" s="1"/>
  <c r="K16" i="2"/>
  <c r="J16" i="2"/>
  <c r="D16" i="2"/>
  <c r="E16" i="2" s="1"/>
  <c r="S82" i="2" l="1"/>
  <c r="S84" i="2"/>
  <c r="E34" i="2"/>
  <c r="S34" i="2" s="1"/>
  <c r="R39" i="2"/>
  <c r="S39" i="2" s="1"/>
  <c r="R46" i="2"/>
  <c r="S46" i="2" s="1"/>
  <c r="R48" i="2"/>
  <c r="R50" i="2"/>
  <c r="N103" i="2"/>
  <c r="N118" i="2" s="1"/>
  <c r="S79" i="2"/>
  <c r="S88" i="2"/>
  <c r="R97" i="2"/>
  <c r="S97" i="2" s="1"/>
  <c r="R99" i="2"/>
  <c r="S99" i="2" s="1"/>
  <c r="S44" i="2"/>
  <c r="N64" i="2"/>
  <c r="S68" i="2"/>
  <c r="R79" i="2"/>
  <c r="S81" i="2"/>
  <c r="R101" i="2"/>
  <c r="S101" i="2" s="1"/>
  <c r="R113" i="2"/>
  <c r="S113" i="2" s="1"/>
  <c r="R116" i="2"/>
  <c r="S50" i="2"/>
  <c r="D103" i="2"/>
  <c r="S94" i="2"/>
  <c r="O118" i="2"/>
  <c r="S75" i="2"/>
  <c r="R69" i="2"/>
  <c r="S86" i="2"/>
  <c r="S19" i="2"/>
  <c r="R73" i="2"/>
  <c r="S73" i="2" s="1"/>
  <c r="M64" i="2"/>
  <c r="S45" i="2"/>
  <c r="S61" i="2"/>
  <c r="K33" i="2"/>
  <c r="R90" i="2"/>
  <c r="S98" i="2"/>
  <c r="R41" i="2"/>
  <c r="S41" i="2" s="1"/>
  <c r="S63" i="2"/>
  <c r="R66" i="2"/>
  <c r="S66" i="2" s="1"/>
  <c r="S72" i="2"/>
  <c r="R74" i="2"/>
  <c r="S74" i="2" s="1"/>
  <c r="R83" i="2"/>
  <c r="S83" i="2" s="1"/>
  <c r="E115" i="2"/>
  <c r="S114" i="2"/>
  <c r="S90" i="2"/>
  <c r="L64" i="2"/>
  <c r="I118" i="2"/>
  <c r="R56" i="2"/>
  <c r="S56" i="2" s="1"/>
  <c r="R78" i="2"/>
  <c r="S78" i="2" s="1"/>
  <c r="S80" i="2"/>
  <c r="R85" i="2"/>
  <c r="S85" i="2" s="1"/>
  <c r="R94" i="2"/>
  <c r="R100" i="2"/>
  <c r="S100" i="2" s="1"/>
  <c r="J115" i="2"/>
  <c r="K64" i="2"/>
  <c r="R19" i="2"/>
  <c r="R35" i="2"/>
  <c r="S42" i="2"/>
  <c r="R45" i="2"/>
  <c r="R58" i="2"/>
  <c r="S58" i="2" s="1"/>
  <c r="J103" i="2"/>
  <c r="S67" i="2"/>
  <c r="S87" i="2"/>
  <c r="R89" i="2"/>
  <c r="S89" i="2" s="1"/>
  <c r="R91" i="2"/>
  <c r="N111" i="2"/>
  <c r="R110" i="2"/>
  <c r="S110" i="2" s="1"/>
  <c r="K115" i="2"/>
  <c r="R115" i="2" s="1"/>
  <c r="F117" i="2"/>
  <c r="S48" i="2"/>
  <c r="M33" i="2"/>
  <c r="K103" i="2"/>
  <c r="K118" i="2" s="1"/>
  <c r="R67" i="2"/>
  <c r="S95" i="2"/>
  <c r="R98" i="2"/>
  <c r="D111" i="2"/>
  <c r="C118" i="2"/>
  <c r="L115" i="2"/>
  <c r="R16" i="2"/>
  <c r="R20" i="2"/>
  <c r="R24" i="2"/>
  <c r="S24" i="2" s="1"/>
  <c r="R26" i="2"/>
  <c r="S26" i="2" s="1"/>
  <c r="R28" i="2"/>
  <c r="S28" i="2" s="1"/>
  <c r="R30" i="2"/>
  <c r="S30" i="2" s="1"/>
  <c r="R32" i="2"/>
  <c r="S32" i="2" s="1"/>
  <c r="R60" i="2"/>
  <c r="S60" i="2" s="1"/>
  <c r="L103" i="2"/>
  <c r="R76" i="2"/>
  <c r="S76" i="2" s="1"/>
  <c r="R93" i="2"/>
  <c r="S93" i="2" s="1"/>
  <c r="R95" i="2"/>
  <c r="R105" i="2"/>
  <c r="R109" i="2"/>
  <c r="F118" i="2"/>
  <c r="R112" i="2"/>
  <c r="S112" i="2" s="1"/>
  <c r="S115" i="2" s="1"/>
  <c r="S47" i="2"/>
  <c r="S49" i="2"/>
  <c r="R33" i="2"/>
  <c r="S35" i="2"/>
  <c r="S91" i="2"/>
  <c r="S102" i="2"/>
  <c r="J117" i="2"/>
  <c r="K117" i="2"/>
  <c r="R117" i="2"/>
  <c r="L118" i="2"/>
  <c r="E33" i="2"/>
  <c r="S16" i="2"/>
  <c r="S18" i="2"/>
  <c r="S20" i="2"/>
  <c r="S22" i="2"/>
  <c r="S37" i="2"/>
  <c r="S69" i="2"/>
  <c r="S107" i="2"/>
  <c r="S109" i="2"/>
  <c r="S62" i="2"/>
  <c r="S71" i="2"/>
  <c r="J33" i="2"/>
  <c r="S65" i="2"/>
  <c r="E64" i="2"/>
  <c r="S116" i="2"/>
  <c r="S117" i="2" s="1"/>
  <c r="E105" i="2"/>
  <c r="J111" i="2"/>
  <c r="J118" i="2" s="1"/>
  <c r="D33" i="2"/>
  <c r="D118" i="2" s="1"/>
  <c r="R106" i="2"/>
  <c r="S106" i="2" s="1"/>
  <c r="J64" i="2"/>
  <c r="R64" i="2" s="1"/>
  <c r="M103" i="2"/>
  <c r="E70" i="2"/>
  <c r="S70" i="2" s="1"/>
  <c r="R103" i="2" l="1"/>
  <c r="M118" i="2"/>
  <c r="E103" i="2"/>
  <c r="S64" i="2"/>
  <c r="R118" i="2"/>
  <c r="E111" i="2"/>
  <c r="E118" i="2" s="1"/>
  <c r="S105" i="2"/>
  <c r="S111" i="2" s="1"/>
  <c r="R111" i="2"/>
  <c r="S33" i="2"/>
  <c r="S103" i="2"/>
  <c r="S118" i="2" l="1"/>
</calcChain>
</file>

<file path=xl/sharedStrings.xml><?xml version="1.0" encoding="utf-8"?>
<sst xmlns="http://schemas.openxmlformats.org/spreadsheetml/2006/main" count="208" uniqueCount="208">
  <si>
    <t>INSTITUTO NACIONAL DE COMERCIALIZACIÓN AGRÍCOLA  - INDECA -</t>
  </si>
  <si>
    <t>DIRECCIÓN QUE ACTUALIZA : FINANCIERA</t>
  </si>
  <si>
    <t>UNIDAD: PRESUPUESTO</t>
  </si>
  <si>
    <t>RESPONSABLE: LETICIA ANDREINA JUÁREZ SANTIZO</t>
  </si>
  <si>
    <t>EJECUCION PRESUPUESTARIA POR RENGLON DE GASTOS</t>
  </si>
  <si>
    <t>RENGLON</t>
  </si>
  <si>
    <t>DESCRIPCION</t>
  </si>
  <si>
    <t>ASIGNADO</t>
  </si>
  <si>
    <t xml:space="preserve">MODIFICACION </t>
  </si>
  <si>
    <t>VIGENTE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</si>
  <si>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</si>
  <si>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</si>
  <si>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</si>
  <si>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</si>
  <si>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</si>
  <si>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</si>
  <si>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</si>
  <si>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</si>
  <si>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</si>
  <si>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</si>
  <si>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</si>
  <si>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</si>
  <si>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GASTO</t>
  </si>
  <si>
    <t xml:space="preserve"> 011</t>
  </si>
  <si>
    <t>PERSONAL PERMANENTE</t>
  </si>
  <si>
    <t xml:space="preserve"> 012</t>
  </si>
  <si>
    <t>COMPLEMENTO PERSONAL AL SALARIO DEL PERSONAL PERMANENTE</t>
  </si>
  <si>
    <t xml:space="preserve"> 013</t>
  </si>
  <si>
    <t>COMPLEMENTO POR ANTIGÜEDAD AL PERSONAL PERMANENTE</t>
  </si>
  <si>
    <t xml:space="preserve"> 014</t>
  </si>
  <si>
    <t>COMPLEMENTO POR CALIDAD PROFESIONAL AL PERSONAL PERMANENTE</t>
  </si>
  <si>
    <t xml:space="preserve"> 015</t>
  </si>
  <si>
    <t>COMPLEMENTOS ESPECIFICOS AL PERSONAL PERMANENTE</t>
  </si>
  <si>
    <t>029</t>
  </si>
  <si>
    <t>OTRAS REMUNERACIONES DE PERSONAL TEMPORAL</t>
  </si>
  <si>
    <t xml:space="preserve"> 031</t>
  </si>
  <si>
    <t>JORNALES</t>
  </si>
  <si>
    <t xml:space="preserve"> 032</t>
  </si>
  <si>
    <t>COMP. POR ANTIGUEDAD AL PERSONAL POR JORNAL</t>
  </si>
  <si>
    <t xml:space="preserve"> 033</t>
  </si>
  <si>
    <t>COMP. ESPECIFICOS AL PERSONAL POR JORNAL</t>
  </si>
  <si>
    <t>041</t>
  </si>
  <si>
    <t>SERVICIOS EXTRAORDINARIOS DE PERSONAL PERMANENTE</t>
  </si>
  <si>
    <t xml:space="preserve"> 051</t>
  </si>
  <si>
    <t>APORTE PATRONAL AL IGSS</t>
  </si>
  <si>
    <t>055</t>
  </si>
  <si>
    <t>APORTE PARA CLASES PASIVAS</t>
  </si>
  <si>
    <t xml:space="preserve"> 061</t>
  </si>
  <si>
    <t>DIETAS</t>
  </si>
  <si>
    <t xml:space="preserve"> 063</t>
  </si>
  <si>
    <t>GASTOS DE REPRESENTACION EN EL INTERIOR</t>
  </si>
  <si>
    <t xml:space="preserve"> 071</t>
  </si>
  <si>
    <t>AGUINALDO</t>
  </si>
  <si>
    <t xml:space="preserve"> 072</t>
  </si>
  <si>
    <t>BONIFICACION ANUAL (BONO 14)</t>
  </si>
  <si>
    <t xml:space="preserve"> 073</t>
  </si>
  <si>
    <t>BONO VACACIONAL</t>
  </si>
  <si>
    <t>GRUPO "000"</t>
  </si>
  <si>
    <t xml:space="preserve"> 111</t>
  </si>
  <si>
    <t>ENERGIA ELECTRICA</t>
  </si>
  <si>
    <t>AGUA</t>
  </si>
  <si>
    <t xml:space="preserve"> 113</t>
  </si>
  <si>
    <t>TELEFONIA</t>
  </si>
  <si>
    <t xml:space="preserve"> 114</t>
  </si>
  <si>
    <t>CORREOS Y TELEGRAFOS</t>
  </si>
  <si>
    <t>EXTRACCION DE BASURA Y DESTRUCCION DE DESECHOS SOLIDOS</t>
  </si>
  <si>
    <t xml:space="preserve"> 121</t>
  </si>
  <si>
    <t>DIVULGACION E INFORMACION</t>
  </si>
  <si>
    <t xml:space="preserve"> 122</t>
  </si>
  <si>
    <t>IMPRESION, ENCUADERNACION Y REPRODUCCION</t>
  </si>
  <si>
    <t xml:space="preserve"> 133</t>
  </si>
  <si>
    <t>VIATICOS EN EL INTERIOR</t>
  </si>
  <si>
    <t>COMPENSACION POR KILOMETRO RECORRIDO</t>
  </si>
  <si>
    <t xml:space="preserve"> 141</t>
  </si>
  <si>
    <t>TRANSPORTE DE PERSONAS</t>
  </si>
  <si>
    <t xml:space="preserve"> 142</t>
  </si>
  <si>
    <t>FLETES</t>
  </si>
  <si>
    <t xml:space="preserve"> 143</t>
  </si>
  <si>
    <t>ALMACENAJE</t>
  </si>
  <si>
    <t xml:space="preserve"> 158</t>
  </si>
  <si>
    <t>DERECHOS DE BIENES INTANGIBLES</t>
  </si>
  <si>
    <t xml:space="preserve"> 162</t>
  </si>
  <si>
    <t>MANTENIMIENTO Y REPARACION DE  EQUIPO DE OFICINA</t>
  </si>
  <si>
    <t xml:space="preserve"> 165</t>
  </si>
  <si>
    <t>MANTENIMIENTO Y REPARACION DE  MEDIOS DE TRANSPORTE</t>
  </si>
  <si>
    <t>MANTENIMIENTO Y REPARACION DE EQUIPO DE COMPUTO</t>
  </si>
  <si>
    <t xml:space="preserve"> 169</t>
  </si>
  <si>
    <t>MANTENIMIENTO Y REPARACION DE  OTRAS MAQUINARIAS Y EQUIPOS</t>
  </si>
  <si>
    <t>MANTENIMIENTO Y REPARACION DE  EDIFICIOS</t>
  </si>
  <si>
    <t xml:space="preserve"> 174</t>
  </si>
  <si>
    <t>MANTENIMIENTO Y REPARACION DE INSTALACIONES</t>
  </si>
  <si>
    <t xml:space="preserve"> 183</t>
  </si>
  <si>
    <t>SERVICIOS JURIDICOS</t>
  </si>
  <si>
    <t>SERVICIOS DE CAPACITACION</t>
  </si>
  <si>
    <t>SERVICIOS DE INFORMATICA Y SISTEMAS COMPUTARIZADOS</t>
  </si>
  <si>
    <t>OTROS ESTUDIOS Y/O SERVICIOS</t>
  </si>
  <si>
    <t xml:space="preserve"> 191</t>
  </si>
  <si>
    <t>PRIMAS Y GASTOS DE SEGUROS Y FIANZAS</t>
  </si>
  <si>
    <t xml:space="preserve"> 194</t>
  </si>
  <si>
    <t>GASTOS BANCARIOS, COMISIONES Y OTROS GASTOS</t>
  </si>
  <si>
    <t xml:space="preserve"> 195</t>
  </si>
  <si>
    <t>IMPUESTOS, DERECHOS Y TASAS</t>
  </si>
  <si>
    <t>SERVICIOS DE VIGILANCIA</t>
  </si>
  <si>
    <t xml:space="preserve"> 199</t>
  </si>
  <si>
    <t xml:space="preserve">OTROS SERVICIOS </t>
  </si>
  <si>
    <t>GRUPO "100"</t>
  </si>
  <si>
    <t xml:space="preserve"> 211</t>
  </si>
  <si>
    <t>ALIMENTOS PARA PERSONAS</t>
  </si>
  <si>
    <t xml:space="preserve"> 214</t>
  </si>
  <si>
    <t>PRODUCTOS AGROFORESTALES., MADERA, CORCHO Y SUS MANUFACTURAS.</t>
  </si>
  <si>
    <t xml:space="preserve"> 223</t>
  </si>
  <si>
    <t>PIEDRA, ARCILLA Y ARENA</t>
  </si>
  <si>
    <t>POMEZ CAL Y YESO</t>
  </si>
  <si>
    <t xml:space="preserve"> 231</t>
  </si>
  <si>
    <t>HILADOS Y TELAS</t>
  </si>
  <si>
    <t xml:space="preserve"> 232</t>
  </si>
  <si>
    <t>ACABADOS TEXTILES</t>
  </si>
  <si>
    <t xml:space="preserve"> 233</t>
  </si>
  <si>
    <t>PRENDAS DE VESTIR</t>
  </si>
  <si>
    <t xml:space="preserve"> 241</t>
  </si>
  <si>
    <t>PAPEL DE ESCRITORIO</t>
  </si>
  <si>
    <t xml:space="preserve"> 243</t>
  </si>
  <si>
    <t>PRODUCTOS DE PAPEL O CARTON</t>
  </si>
  <si>
    <t xml:space="preserve"> 244</t>
  </si>
  <si>
    <t>PRODUCTOS DE ARTES GRAFICAS</t>
  </si>
  <si>
    <t xml:space="preserve"> 245</t>
  </si>
  <si>
    <t>LIBROS, REVISTAS Y PERIODICOS</t>
  </si>
  <si>
    <t xml:space="preserve"> 247</t>
  </si>
  <si>
    <t>ESPECIES TIMBRADAS Y VALORES</t>
  </si>
  <si>
    <t>ARTICULOS DE CUERO</t>
  </si>
  <si>
    <t xml:space="preserve"> 253</t>
  </si>
  <si>
    <t>LLANTAS Y NEUMATICOS</t>
  </si>
  <si>
    <t xml:space="preserve"> 254</t>
  </si>
  <si>
    <t>ARTICULOS DE CAUCHO</t>
  </si>
  <si>
    <t>ELEMENTOS Y COMPUESTOS QUIMICOS</t>
  </si>
  <si>
    <t xml:space="preserve"> 262</t>
  </si>
  <si>
    <t>COMBUSTIBLES Y LUBRICANTES</t>
  </si>
  <si>
    <t xml:space="preserve"> 264</t>
  </si>
  <si>
    <t>INSECTICIDAS, FUMIGANTES Y SIMILARES</t>
  </si>
  <si>
    <t xml:space="preserve"> 266</t>
  </si>
  <si>
    <t>PRODUCTOS MEDICINALES Y FARMACEUTICOS</t>
  </si>
  <si>
    <t xml:space="preserve"> 267</t>
  </si>
  <si>
    <t>TINTES, PINTURAS Y COLORANTES</t>
  </si>
  <si>
    <t xml:space="preserve"> 268</t>
  </si>
  <si>
    <t>PRODUCTOS PLASTICOS, NYLON, VINIL Y P.V.C.</t>
  </si>
  <si>
    <t>OTROS PRODUCTOS QUIMICOS Y CONEXOS</t>
  </si>
  <si>
    <t xml:space="preserve"> 272</t>
  </si>
  <si>
    <t>PRODUCTOS DE VIDRIO</t>
  </si>
  <si>
    <t>CEMENTO</t>
  </si>
  <si>
    <t>PRODUCTOS DE CEMENTO, PÓMES, ASBESTO Y YESO</t>
  </si>
  <si>
    <t xml:space="preserve"> 283</t>
  </si>
  <si>
    <t>PRODUCTOS DE METAL Y SUS ALEACIONES</t>
  </si>
  <si>
    <t xml:space="preserve"> 284</t>
  </si>
  <si>
    <t>ESTRUCTURAS METALICAS ACABADAS</t>
  </si>
  <si>
    <t xml:space="preserve"> 286</t>
  </si>
  <si>
    <t>HERRAMIENTAS MENORES</t>
  </si>
  <si>
    <t>OTROS PRODUCTOS METALICOS</t>
  </si>
  <si>
    <t xml:space="preserve"> 291</t>
  </si>
  <si>
    <t>UTILES DE OFICINA</t>
  </si>
  <si>
    <t xml:space="preserve"> 292</t>
  </si>
  <si>
    <t>UTILES DE LIMPIEZA Y PRODUCTOS SANITARIOS</t>
  </si>
  <si>
    <t xml:space="preserve"> 296</t>
  </si>
  <si>
    <t>UTILES DE COCINA Y COMEDOR</t>
  </si>
  <si>
    <t xml:space="preserve"> 297</t>
  </si>
  <si>
    <t>UTILES, ACCESORIOS Y MATERIALES ELECTRICOS</t>
  </si>
  <si>
    <t xml:space="preserve"> 298</t>
  </si>
  <si>
    <t>ACCESORIOS Y REPUESTOS EN GENERAL</t>
  </si>
  <si>
    <t xml:space="preserve"> 299</t>
  </si>
  <si>
    <t>OTROS MATERIALES Y SUMINISTROS</t>
  </si>
  <si>
    <t>GRUPO "200"</t>
  </si>
  <si>
    <t xml:space="preserve"> 322</t>
  </si>
  <si>
    <t>MOBILIARIO Y EQUIPO DE OFICINA</t>
  </si>
  <si>
    <t xml:space="preserve"> 324</t>
  </si>
  <si>
    <t>EQUIPO EDUCACIONAL, CULTURAL Y RECREATIVO</t>
  </si>
  <si>
    <t>EQUIPO DE TRANSPORTE</t>
  </si>
  <si>
    <t xml:space="preserve"> 326</t>
  </si>
  <si>
    <t>EQUIPO PARA COMUNICACIONES</t>
  </si>
  <si>
    <t xml:space="preserve"> 328</t>
  </si>
  <si>
    <t>EQUIPO DE COMPUTO</t>
  </si>
  <si>
    <t xml:space="preserve"> 329</t>
  </si>
  <si>
    <t>OTRAS MAQUINARIAS Y EQUIPOS</t>
  </si>
  <si>
    <t>GRUPO "300"</t>
  </si>
  <si>
    <t xml:space="preserve"> 413</t>
  </si>
  <si>
    <t>INDEMINIZACIONES AL PERSONAL</t>
  </si>
  <si>
    <t xml:space="preserve"> 415</t>
  </si>
  <si>
    <t>VACACIONES PAGADAS POR RETIRO</t>
  </si>
  <si>
    <t xml:space="preserve"> 456</t>
  </si>
  <si>
    <t>SERVICIOS GUBERNAMENTALES DE FISCALIZACION</t>
  </si>
  <si>
    <t>GRUPO "400"</t>
  </si>
  <si>
    <t>SENTENCIAS JUDICIALES</t>
  </si>
  <si>
    <t>GRUPO "900"</t>
  </si>
  <si>
    <t>TOTAL</t>
  </si>
  <si>
    <t>EJERCICIO 2,023</t>
  </si>
  <si>
    <t>SERVICIOS DE INGENIERIA, ARQUITECTURA Y SUPERVISIÓN DE OBRAS</t>
  </si>
  <si>
    <t>UTILES DE DEPORTIVOS Y RECREATIVOS</t>
  </si>
  <si>
    <t>UTILES MENORES, SUMINISTROS E INSTRUMENTAL</t>
  </si>
  <si>
    <t>SERVICIOS MÉDICO-SANITARIOS</t>
  </si>
  <si>
    <t>DECRETO 54-2022</t>
  </si>
  <si>
    <t>BASE LEGAL: ARTICULO 20</t>
  </si>
  <si>
    <t>SALDO</t>
  </si>
  <si>
    <t>PRODUCTOS DE LOZA Y PORCELANA</t>
  </si>
  <si>
    <t>Elaborado por: Licda. Leticia Andreína Juárez Santizo</t>
  </si>
  <si>
    <t>Encargada de Presupuesto</t>
  </si>
  <si>
    <t xml:space="preserve">                                                                                                   Vo. Bo. Lic. MA. Carlos Antonio Ramírez Peralta</t>
  </si>
  <si>
    <t xml:space="preserve">                                                                   Director Financiero</t>
  </si>
  <si>
    <t>MES: SEPTIEMBRE 2023</t>
  </si>
  <si>
    <t>FECHA DE ACTUALIZACIÓN:  02/10/2023</t>
  </si>
  <si>
    <t>DEL 01 DE ENERO AL 30 DE SEPTIEMBRE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</si>
</sst>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color indexed="8"/>
      <name val="ARIAL"/>
      <charset val="1"/>
    </font>
    <font>
      <sz val="10"/>
      <color indexed="8"/>
      <name val="Arial"/>
      <family val="2"/>
    </font>
    <font>
      <sz val="8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1"/>
      <color indexed="8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1" fillId="0" borderId="0">
      <alignment vertical="top"/>
    </xf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</cellStyleXfs>
  <cellXfs count="71">
    <xf numFmtId="0" fontId="0" fillId="0" borderId="0" xfId="0" applyAlignment="1">
      <alignment vertical="top"/>
    </xf>
    <xf numFmtId="0" fontId="2" fillId="0" borderId="0" xfId="2" applyFont="1" applyAlignment="1">
      <alignment vertical="top"/>
    </xf>
    <xf numFmtId="0" fontId="2" fillId="0" borderId="0" xfId="2" applyFont="1" applyAlignment="1">
      <alignment horizontal="center"/>
    </xf>
    <xf numFmtId="0" fontId="2" fillId="0" borderId="0" xfId="2" applyFont="1"/>
    <xf numFmtId="4" fontId="2" fillId="0" borderId="0" xfId="2" applyNumberFormat="1" applyFont="1"/>
    <xf numFmtId="0" fontId="2" fillId="0" borderId="0" xfId="5" applyFont="1" applyAlignment="1">
      <alignment vertical="top"/>
    </xf>
    <xf numFmtId="0" fontId="2" fillId="0" borderId="1" xfId="5" applyFont="1" applyBorder="1" applyAlignment="1">
      <alignment horizontal="center"/>
    </xf>
    <xf numFmtId="0" fontId="2" fillId="0" borderId="2" xfId="5" applyFont="1" applyBorder="1"/>
    <xf numFmtId="4" fontId="2" fillId="0" borderId="2" xfId="5" applyNumberFormat="1" applyFont="1" applyBorder="1"/>
    <xf numFmtId="0" fontId="2" fillId="0" borderId="3" xfId="5" applyFont="1" applyBorder="1"/>
    <xf numFmtId="0" fontId="2" fillId="0" borderId="0" xfId="5" applyFont="1"/>
    <xf numFmtId="0" fontId="2" fillId="0" borderId="4" xfId="5" applyFont="1" applyBorder="1" applyAlignment="1">
      <alignment horizontal="center"/>
    </xf>
    <xf numFmtId="0" fontId="2" fillId="0" borderId="5" xfId="5" applyFont="1" applyBorder="1"/>
    <xf numFmtId="0" fontId="6" fillId="0" borderId="0" xfId="5" applyFont="1" applyAlignment="1">
      <alignment horizontal="center"/>
    </xf>
    <xf numFmtId="0" fontId="4" fillId="0" borderId="0" xfId="5" applyFont="1"/>
    <xf numFmtId="4" fontId="2" fillId="0" borderId="0" xfId="5" applyNumberFormat="1" applyFont="1"/>
    <xf numFmtId="0" fontId="2" fillId="0" borderId="8" xfId="5" applyFont="1" applyBorder="1" applyAlignment="1">
      <alignment horizontal="center"/>
    </xf>
    <xf numFmtId="0" fontId="4" fillId="0" borderId="6" xfId="5" applyFont="1" applyBorder="1"/>
    <xf numFmtId="0" fontId="2" fillId="0" borderId="6" xfId="5" applyFont="1" applyBorder="1"/>
    <xf numFmtId="4" fontId="2" fillId="0" borderId="6" xfId="5" applyNumberFormat="1" applyFont="1" applyBorder="1"/>
    <xf numFmtId="0" fontId="2" fillId="0" borderId="7" xfId="5" applyFont="1" applyBorder="1"/>
    <xf numFmtId="0" fontId="5" fillId="0" borderId="0" xfId="5" applyFont="1" applyAlignment="1">
      <alignment horizontal="center"/>
    </xf>
    <xf numFmtId="0" fontId="6" fillId="0" borderId="0" xfId="5" applyFont="1" applyAlignment="1">
      <alignment horizontal="center"/>
    </xf>
    <xf numFmtId="0" fontId="7" fillId="0" borderId="1" xfId="5" applyFont="1" applyFill="1" applyBorder="1" applyAlignment="1">
      <alignment horizontal="center"/>
    </xf>
    <xf numFmtId="0" fontId="7" fillId="0" borderId="2" xfId="5" applyFont="1" applyFill="1" applyBorder="1" applyAlignment="1">
      <alignment horizontal="center"/>
    </xf>
    <xf numFmtId="0" fontId="7" fillId="0" borderId="3" xfId="5" applyFont="1" applyFill="1" applyBorder="1" applyAlignment="1">
      <alignment horizontal="center"/>
    </xf>
    <xf numFmtId="0" fontId="2" fillId="0" borderId="0" xfId="5" applyFont="1" applyFill="1" applyAlignment="1"/>
    <xf numFmtId="0" fontId="7" fillId="0" borderId="4" xfId="5" applyFont="1" applyFill="1" applyBorder="1" applyAlignment="1">
      <alignment horizontal="center"/>
    </xf>
    <xf numFmtId="0" fontId="7" fillId="0" borderId="0" xfId="5" applyFont="1" applyFill="1" applyBorder="1" applyAlignment="1">
      <alignment horizontal="center"/>
    </xf>
    <xf numFmtId="0" fontId="7" fillId="0" borderId="5" xfId="5" applyFont="1" applyFill="1" applyBorder="1" applyAlignment="1">
      <alignment horizontal="center"/>
    </xf>
    <xf numFmtId="0" fontId="8" fillId="0" borderId="4" xfId="5" applyFont="1" applyFill="1" applyBorder="1" applyAlignment="1">
      <alignment horizontal="center"/>
    </xf>
    <xf numFmtId="0" fontId="8" fillId="0" borderId="0" xfId="5" applyFont="1" applyFill="1" applyBorder="1" applyAlignment="1">
      <alignment horizontal="center"/>
    </xf>
    <xf numFmtId="0" fontId="8" fillId="0" borderId="5" xfId="5" applyFont="1" applyFill="1" applyBorder="1" applyAlignment="1">
      <alignment horizontal="center"/>
    </xf>
    <xf numFmtId="0" fontId="8" fillId="0" borderId="0" xfId="5" applyFont="1" applyFill="1" applyBorder="1" applyAlignment="1"/>
    <xf numFmtId="0" fontId="4" fillId="0" borderId="4" xfId="5" applyFont="1" applyFill="1" applyBorder="1" applyAlignment="1">
      <alignment horizontal="center"/>
    </xf>
    <xf numFmtId="0" fontId="4" fillId="0" borderId="0" xfId="5" applyFont="1" applyFill="1" applyBorder="1" applyAlignment="1"/>
    <xf numFmtId="4" fontId="4" fillId="0" borderId="0" xfId="5" applyNumberFormat="1" applyFont="1" applyFill="1" applyBorder="1" applyAlignment="1">
      <alignment horizontal="center"/>
    </xf>
    <xf numFmtId="0" fontId="4" fillId="0" borderId="0" xfId="5" applyFont="1" applyFill="1" applyBorder="1" applyAlignment="1">
      <alignment horizontal="center"/>
    </xf>
    <xf numFmtId="4" fontId="4" fillId="0" borderId="0" xfId="5" applyNumberFormat="1" applyFont="1" applyFill="1" applyBorder="1" applyAlignment="1"/>
    <xf numFmtId="0" fontId="4" fillId="0" borderId="5" xfId="5" applyFont="1" applyFill="1" applyBorder="1" applyAlignment="1">
      <alignment horizontal="center"/>
    </xf>
    <xf numFmtId="0" fontId="1" fillId="0" borderId="0" xfId="5" applyFont="1" applyFill="1" applyAlignment="1">
      <alignment horizontal="center"/>
    </xf>
    <xf numFmtId="0" fontId="1" fillId="0" borderId="0" xfId="5" applyFont="1" applyFill="1" applyAlignment="1"/>
    <xf numFmtId="4" fontId="1" fillId="0" borderId="0" xfId="5" applyNumberFormat="1" applyFont="1" applyFill="1" applyAlignment="1"/>
    <xf numFmtId="0" fontId="1" fillId="0" borderId="4" xfId="5" applyFont="1" applyFill="1" applyBorder="1" applyAlignment="1">
      <alignment horizontal="center"/>
    </xf>
    <xf numFmtId="0" fontId="1" fillId="0" borderId="0" xfId="5" applyFont="1" applyFill="1" applyBorder="1" applyAlignment="1"/>
    <xf numFmtId="4" fontId="1" fillId="0" borderId="0" xfId="0" applyNumberFormat="1" applyFont="1" applyFill="1" applyAlignment="1">
      <alignment vertical="top" wrapText="1"/>
    </xf>
    <xf numFmtId="4" fontId="1" fillId="0" borderId="0" xfId="5" applyNumberFormat="1" applyFont="1" applyFill="1" applyBorder="1" applyAlignment="1"/>
    <xf numFmtId="4" fontId="1" fillId="0" borderId="5" xfId="5" applyNumberFormat="1" applyFont="1" applyFill="1" applyBorder="1" applyAlignment="1"/>
    <xf numFmtId="4" fontId="1" fillId="0" borderId="0" xfId="5" applyNumberFormat="1" applyFont="1" applyFill="1" applyAlignment="1">
      <alignment horizontal="center"/>
    </xf>
    <xf numFmtId="49" fontId="1" fillId="0" borderId="4" xfId="5" applyNumberFormat="1" applyFont="1" applyFill="1" applyBorder="1" applyAlignment="1">
      <alignment horizontal="center"/>
    </xf>
    <xf numFmtId="0" fontId="1" fillId="0" borderId="0" xfId="5" applyFont="1" applyFill="1" applyAlignment="1">
      <alignment horizontal="left" vertical="top"/>
    </xf>
    <xf numFmtId="4" fontId="1" fillId="0" borderId="0" xfId="0" applyNumberFormat="1" applyFont="1" applyFill="1" applyAlignment="1">
      <alignment horizontal="right" vertical="top" wrapText="1"/>
    </xf>
    <xf numFmtId="0" fontId="1" fillId="0" borderId="9" xfId="5" applyFont="1" applyFill="1" applyBorder="1" applyAlignment="1">
      <alignment horizontal="center"/>
    </xf>
    <xf numFmtId="0" fontId="9" fillId="0" borderId="10" xfId="5" applyFont="1" applyFill="1" applyBorder="1" applyAlignment="1">
      <alignment horizontal="center"/>
    </xf>
    <xf numFmtId="4" fontId="4" fillId="0" borderId="10" xfId="5" applyNumberFormat="1" applyFont="1" applyFill="1" applyBorder="1" applyAlignment="1"/>
    <xf numFmtId="4" fontId="4" fillId="0" borderId="11" xfId="5" applyNumberFormat="1" applyFont="1" applyFill="1" applyBorder="1" applyAlignment="1"/>
    <xf numFmtId="0" fontId="1" fillId="0" borderId="0" xfId="5" applyFont="1" applyFill="1" applyAlignment="1">
      <alignment horizontal="left" vertical="center"/>
    </xf>
    <xf numFmtId="0" fontId="1" fillId="0" borderId="0" xfId="5" applyFont="1" applyFill="1" applyBorder="1" applyAlignment="1">
      <alignment wrapText="1"/>
    </xf>
    <xf numFmtId="0" fontId="9" fillId="0" borderId="0" xfId="5" applyFont="1" applyFill="1" applyBorder="1" applyAlignment="1">
      <alignment horizontal="center"/>
    </xf>
    <xf numFmtId="4" fontId="4" fillId="0" borderId="5" xfId="5" applyNumberFormat="1" applyFont="1" applyFill="1" applyBorder="1" applyAlignment="1"/>
    <xf numFmtId="4" fontId="4" fillId="0" borderId="12" xfId="5" applyNumberFormat="1" applyFont="1" applyFill="1" applyBorder="1" applyAlignment="1"/>
    <xf numFmtId="4" fontId="4" fillId="0" borderId="13" xfId="5" applyNumberFormat="1" applyFont="1" applyFill="1" applyBorder="1" applyAlignment="1"/>
    <xf numFmtId="0" fontId="1" fillId="0" borderId="14" xfId="5" applyFont="1" applyFill="1" applyBorder="1" applyAlignment="1">
      <alignment horizontal="center"/>
    </xf>
    <xf numFmtId="0" fontId="4" fillId="0" borderId="15" xfId="5" applyFont="1" applyFill="1" applyBorder="1" applyAlignment="1">
      <alignment horizontal="center"/>
    </xf>
    <xf numFmtId="4" fontId="4" fillId="0" borderId="6" xfId="5" applyNumberFormat="1" applyFont="1" applyFill="1" applyBorder="1" applyAlignment="1"/>
    <xf numFmtId="4" fontId="4" fillId="0" borderId="6" xfId="5" applyNumberFormat="1" applyFont="1" applyFill="1" applyBorder="1" applyAlignment="1">
      <alignment horizontal="right"/>
    </xf>
    <xf numFmtId="4" fontId="4" fillId="0" borderId="7" xfId="5" applyNumberFormat="1" applyFont="1" applyFill="1" applyBorder="1" applyAlignment="1"/>
    <xf numFmtId="0" fontId="1" fillId="0" borderId="0" xfId="5" applyFont="1" applyFill="1" applyBorder="1" applyAlignment="1">
      <alignment horizontal="center"/>
    </xf>
    <xf numFmtId="0" fontId="8" fillId="0" borderId="0" xfId="5" applyFont="1" applyFill="1" applyAlignment="1">
      <alignment horizontal="center"/>
    </xf>
    <xf numFmtId="0" fontId="5" fillId="0" borderId="0" xfId="5" applyFont="1" applyFill="1" applyAlignment="1">
      <alignment horizontal="center"/>
    </xf>
    <xf numFmtId="0" fontId="2" fillId="0" borderId="0" xfId="5" applyFont="1" applyFill="1" applyAlignment="1">
      <alignment vertical="top"/>
    </xf>
  </cellXfs>
  <cellStyles count="7">
    <cellStyle name="_EGRESOS DETALLADOS" xfId="1" xr:uid="{00000000-0005-0000-0000-000000000000}"/>
    <cellStyle name="Millares" xfId="2" builtinId="3"/>
    <cellStyle name="Millares 2" xfId="5" xr:uid="{00000000-0005-0000-0000-000002000000}"/>
    <cellStyle name="Normal" xfId="0" builtinId="0"/>
    <cellStyle name="Normal 13" xfId="3" xr:uid="{00000000-0005-0000-0000-000004000000}"/>
    <cellStyle name="Normal 13 2" xfId="6" xr:uid="{00000000-0005-0000-0000-000005000000}"/>
    <cellStyle name="Normal 2" xfId="4" xr:uid="{00000000-0005-0000-0000-000006000000}"/>
  </cellStyles>
  <dxfs count="2"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361950</xdr:colOff>
      <xdr:row>0</xdr:row>
      <xdr:rowOff>76200</xdr:rowOff>
    </xdr:from>
    <xdr:to>
      <xdr:col>1</xdr:col>
      <xdr:colOff>1333500</xdr:colOff>
      <xdr:row>4</xdr:row>
      <xdr:rowOff>171450</xdr:rowOff>
    </xdr:to>
    <xdr:sp macro="" textlink="">
      <xdr:nvSpPr>
        <xdr:cNvPr id="2" name="Elips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000125" y="76200"/>
          <a:ext cx="971550" cy="847725"/>
        </a:xfrm>
        <a:prstGeom prst="ellipse">
          <a:avLst/>
        </a:prstGeom>
        <a:blipFill>
          <a:blip xmlns:r="http://schemas.openxmlformats.org/officeDocument/2006/relationships" r:embed="rId1"/>
          <a:stretch>
            <a:fillRect/>
          </a:stretch>
        </a:blipFill>
        <a:ln w="95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GT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JECUCION%20PRESUPUESTARIA%2001%20ENERO%20AL%2030%20DE%20SEPTIEMBRE%20-%202023%20-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 DETALLADOS-4"/>
      <sheetName val="EGRESOS X RENGLON-3"/>
      <sheetName val="RESUMEN EGRESOS-2"/>
      <sheetName val="INGR-EGRES"/>
      <sheetName val="Hoja1"/>
    </sheetNames>
    <sheetDataSet>
      <sheetData sheetId="0">
        <row r="20">
          <cell r="E20">
            <v>0</v>
          </cell>
          <cell r="K20">
            <v>1021</v>
          </cell>
          <cell r="L20">
            <v>2042</v>
          </cell>
          <cell r="M20">
            <v>1021</v>
          </cell>
          <cell r="N20">
            <v>1021</v>
          </cell>
          <cell r="O20">
            <v>0</v>
          </cell>
        </row>
        <row r="21">
          <cell r="E21">
            <v>0</v>
          </cell>
          <cell r="K21">
            <v>500</v>
          </cell>
          <cell r="L21">
            <v>0</v>
          </cell>
          <cell r="M21">
            <v>600</v>
          </cell>
          <cell r="N21">
            <v>400</v>
          </cell>
          <cell r="O21">
            <v>400</v>
          </cell>
        </row>
        <row r="22">
          <cell r="E22">
            <v>0</v>
          </cell>
          <cell r="K22">
            <v>6000</v>
          </cell>
          <cell r="L22">
            <v>6000</v>
          </cell>
          <cell r="M22">
            <v>6000</v>
          </cell>
          <cell r="N22">
            <v>6000</v>
          </cell>
          <cell r="O22">
            <v>6000</v>
          </cell>
        </row>
        <row r="23">
          <cell r="E23">
            <v>16600</v>
          </cell>
          <cell r="K23">
            <v>2054.87</v>
          </cell>
          <cell r="L23">
            <v>0</v>
          </cell>
          <cell r="M23">
            <v>0</v>
          </cell>
          <cell r="N23">
            <v>2461.6</v>
          </cell>
          <cell r="O23">
            <v>0</v>
          </cell>
        </row>
        <row r="24">
          <cell r="E24">
            <v>12000</v>
          </cell>
          <cell r="K24">
            <v>5461.14</v>
          </cell>
          <cell r="L24">
            <v>0</v>
          </cell>
          <cell r="M24">
            <v>484819.78</v>
          </cell>
          <cell r="N24">
            <v>222.66</v>
          </cell>
          <cell r="O24">
            <v>4899.3</v>
          </cell>
        </row>
        <row r="25">
          <cell r="E25">
            <v>100</v>
          </cell>
          <cell r="K25">
            <v>60.82</v>
          </cell>
          <cell r="L25">
            <v>0</v>
          </cell>
          <cell r="M25">
            <v>0</v>
          </cell>
          <cell r="N25">
            <v>109.04</v>
          </cell>
          <cell r="O25">
            <v>0</v>
          </cell>
        </row>
        <row r="26">
          <cell r="E26">
            <v>117400</v>
          </cell>
          <cell r="K26">
            <v>655518.69999999995</v>
          </cell>
          <cell r="L26">
            <v>648372.21</v>
          </cell>
          <cell r="M26">
            <v>1130692.24</v>
          </cell>
          <cell r="N26">
            <v>648923.79</v>
          </cell>
          <cell r="O26">
            <v>744644.9700000002</v>
          </cell>
        </row>
        <row r="28">
          <cell r="E28">
            <v>-40000</v>
          </cell>
          <cell r="K28">
            <v>32630.67</v>
          </cell>
          <cell r="L28">
            <v>28210.86</v>
          </cell>
          <cell r="M28">
            <v>30495.759999999998</v>
          </cell>
          <cell r="N28">
            <v>30821.91</v>
          </cell>
          <cell r="O28">
            <v>30794.78</v>
          </cell>
        </row>
        <row r="29">
          <cell r="E29">
            <v>0</v>
          </cell>
          <cell r="K29">
            <v>89</v>
          </cell>
          <cell r="L29">
            <v>221.61</v>
          </cell>
          <cell r="M29">
            <v>9.86</v>
          </cell>
          <cell r="N29">
            <v>799.58</v>
          </cell>
          <cell r="O29">
            <v>0</v>
          </cell>
        </row>
        <row r="30">
          <cell r="E30">
            <v>0</v>
          </cell>
          <cell r="K30">
            <v>4659.76</v>
          </cell>
          <cell r="L30">
            <v>13532.12</v>
          </cell>
          <cell r="M30">
            <v>14734.49</v>
          </cell>
          <cell r="N30">
            <v>11599.11</v>
          </cell>
          <cell r="O30">
            <v>26894.080000000002</v>
          </cell>
        </row>
        <row r="31">
          <cell r="E31">
            <v>0</v>
          </cell>
          <cell r="K31">
            <v>510</v>
          </cell>
          <cell r="L31">
            <v>746</v>
          </cell>
          <cell r="M31">
            <v>187</v>
          </cell>
          <cell r="N31">
            <v>485</v>
          </cell>
          <cell r="O31">
            <v>163</v>
          </cell>
        </row>
        <row r="32">
          <cell r="E32">
            <v>5000</v>
          </cell>
          <cell r="K32">
            <v>0</v>
          </cell>
          <cell r="L32">
            <v>44.8</v>
          </cell>
          <cell r="M32">
            <v>44.8</v>
          </cell>
          <cell r="N32">
            <v>509.4</v>
          </cell>
          <cell r="O32">
            <v>0</v>
          </cell>
        </row>
        <row r="33">
          <cell r="E33">
            <v>0</v>
          </cell>
          <cell r="K33">
            <v>0</v>
          </cell>
          <cell r="L33">
            <v>0</v>
          </cell>
          <cell r="M33">
            <v>0</v>
          </cell>
          <cell r="N33">
            <v>2040</v>
          </cell>
          <cell r="O33">
            <v>0</v>
          </cell>
        </row>
        <row r="34">
          <cell r="E34">
            <v>0</v>
          </cell>
          <cell r="K34">
            <v>290.5</v>
          </cell>
          <cell r="L34">
            <v>5100</v>
          </cell>
          <cell r="M34">
            <v>1521.9</v>
          </cell>
          <cell r="N34">
            <v>199</v>
          </cell>
          <cell r="O34">
            <v>2149.6</v>
          </cell>
        </row>
        <row r="35">
          <cell r="E35">
            <v>-50000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</row>
        <row r="36">
          <cell r="E36">
            <v>0</v>
          </cell>
          <cell r="K36">
            <v>9597.4500000000007</v>
          </cell>
          <cell r="L36">
            <v>14492.42</v>
          </cell>
          <cell r="M36">
            <v>14002.35</v>
          </cell>
          <cell r="N36">
            <v>13796.49</v>
          </cell>
          <cell r="O36">
            <v>13953</v>
          </cell>
        </row>
        <row r="39">
          <cell r="E39">
            <v>-563000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</row>
        <row r="40">
          <cell r="E40">
            <v>-340000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</row>
        <row r="41">
          <cell r="E41">
            <v>-190000</v>
          </cell>
          <cell r="K41">
            <v>12401.13</v>
          </cell>
          <cell r="L41">
            <v>0</v>
          </cell>
          <cell r="M41">
            <v>6725.85</v>
          </cell>
          <cell r="N41">
            <v>14702.42</v>
          </cell>
          <cell r="O41">
            <v>3331.55</v>
          </cell>
        </row>
        <row r="42">
          <cell r="E42">
            <v>100000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</row>
        <row r="43">
          <cell r="E43">
            <v>0</v>
          </cell>
          <cell r="K43">
            <v>2795</v>
          </cell>
          <cell r="L43">
            <v>10455</v>
          </cell>
          <cell r="M43">
            <v>0</v>
          </cell>
          <cell r="N43">
            <v>0</v>
          </cell>
          <cell r="O43">
            <v>0</v>
          </cell>
        </row>
        <row r="44">
          <cell r="E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</row>
        <row r="45">
          <cell r="E45">
            <v>-65000</v>
          </cell>
          <cell r="K45">
            <v>0</v>
          </cell>
          <cell r="L45">
            <v>1010</v>
          </cell>
          <cell r="M45">
            <v>0</v>
          </cell>
          <cell r="N45">
            <v>0</v>
          </cell>
          <cell r="O45">
            <v>0</v>
          </cell>
        </row>
        <row r="46">
          <cell r="E46">
            <v>-40000</v>
          </cell>
          <cell r="K46">
            <v>4950</v>
          </cell>
          <cell r="L46">
            <v>14490</v>
          </cell>
          <cell r="M46">
            <v>7375</v>
          </cell>
          <cell r="N46">
            <v>14745</v>
          </cell>
          <cell r="O46">
            <v>8720</v>
          </cell>
        </row>
        <row r="47">
          <cell r="K47">
            <v>0</v>
          </cell>
          <cell r="L47">
            <v>0</v>
          </cell>
          <cell r="M47">
            <v>890</v>
          </cell>
          <cell r="N47">
            <v>0</v>
          </cell>
          <cell r="O47">
            <v>0</v>
          </cell>
        </row>
        <row r="48">
          <cell r="E48">
            <v>0</v>
          </cell>
          <cell r="K48">
            <v>600</v>
          </cell>
          <cell r="L48">
            <v>0</v>
          </cell>
          <cell r="M48">
            <v>348</v>
          </cell>
          <cell r="N48">
            <v>6505</v>
          </cell>
          <cell r="O48">
            <v>0</v>
          </cell>
        </row>
        <row r="49"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</row>
        <row r="50">
          <cell r="E50">
            <v>648000</v>
          </cell>
          <cell r="K50">
            <v>23650</v>
          </cell>
          <cell r="L50">
            <v>58269.599999999999</v>
          </cell>
          <cell r="M50">
            <v>108000</v>
          </cell>
          <cell r="N50">
            <v>77714.5</v>
          </cell>
          <cell r="O50">
            <v>0</v>
          </cell>
        </row>
        <row r="51">
          <cell r="E51">
            <v>0</v>
          </cell>
          <cell r="K51">
            <v>0</v>
          </cell>
          <cell r="L51">
            <v>0</v>
          </cell>
          <cell r="M51">
            <v>75816</v>
          </cell>
          <cell r="N51">
            <v>0</v>
          </cell>
          <cell r="O51">
            <v>0</v>
          </cell>
        </row>
        <row r="52">
          <cell r="E52">
            <v>140000</v>
          </cell>
          <cell r="K52">
            <v>0</v>
          </cell>
          <cell r="L52">
            <v>8848</v>
          </cell>
          <cell r="M52">
            <v>0</v>
          </cell>
          <cell r="N52">
            <v>33550</v>
          </cell>
          <cell r="O52">
            <v>50400.24</v>
          </cell>
        </row>
        <row r="53">
          <cell r="E53">
            <v>0</v>
          </cell>
          <cell r="K53">
            <v>0</v>
          </cell>
          <cell r="L53">
            <v>0</v>
          </cell>
          <cell r="M53">
            <v>0</v>
          </cell>
        </row>
        <row r="54">
          <cell r="E54">
            <v>8400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</row>
        <row r="55">
          <cell r="K55">
            <v>17000</v>
          </cell>
          <cell r="L55">
            <v>1500</v>
          </cell>
          <cell r="M55">
            <v>0</v>
          </cell>
          <cell r="N55">
            <v>17000</v>
          </cell>
          <cell r="O55">
            <v>0</v>
          </cell>
        </row>
        <row r="56">
          <cell r="E56">
            <v>49000</v>
          </cell>
          <cell r="K56">
            <v>11350</v>
          </cell>
          <cell r="L56">
            <v>0</v>
          </cell>
          <cell r="M56">
            <v>5650</v>
          </cell>
          <cell r="N56">
            <v>16875</v>
          </cell>
          <cell r="O56">
            <v>0</v>
          </cell>
        </row>
        <row r="57">
          <cell r="E57">
            <v>20000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</row>
        <row r="58">
          <cell r="E58">
            <v>150000</v>
          </cell>
          <cell r="K58">
            <v>23800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</row>
        <row r="59">
          <cell r="K59">
            <v>0</v>
          </cell>
          <cell r="L59">
            <v>0</v>
          </cell>
          <cell r="M59">
            <v>0</v>
          </cell>
          <cell r="N59">
            <v>22500</v>
          </cell>
          <cell r="O59">
            <v>0</v>
          </cell>
        </row>
        <row r="60"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6872.84</v>
          </cell>
        </row>
        <row r="61">
          <cell r="E61">
            <v>-20000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</row>
        <row r="62">
          <cell r="K62">
            <v>387</v>
          </cell>
          <cell r="L62">
            <v>1540</v>
          </cell>
          <cell r="M62">
            <v>781</v>
          </cell>
          <cell r="N62">
            <v>670.2</v>
          </cell>
          <cell r="O62">
            <v>0</v>
          </cell>
        </row>
        <row r="63">
          <cell r="E63">
            <v>-40000</v>
          </cell>
          <cell r="K63">
            <v>73600</v>
          </cell>
          <cell r="L63">
            <v>73600</v>
          </cell>
          <cell r="M63">
            <v>73600</v>
          </cell>
          <cell r="N63">
            <v>0</v>
          </cell>
          <cell r="O63">
            <v>0</v>
          </cell>
        </row>
        <row r="64">
          <cell r="K64">
            <v>0</v>
          </cell>
          <cell r="L64">
            <v>0</v>
          </cell>
          <cell r="M64">
            <v>0</v>
          </cell>
          <cell r="N64">
            <v>73600</v>
          </cell>
          <cell r="O64">
            <v>0</v>
          </cell>
        </row>
        <row r="65">
          <cell r="E65">
            <v>-50000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</row>
        <row r="66">
          <cell r="E66">
            <v>0</v>
          </cell>
          <cell r="K66">
            <v>289</v>
          </cell>
          <cell r="L66">
            <v>398</v>
          </cell>
          <cell r="M66">
            <v>315</v>
          </cell>
          <cell r="N66">
            <v>1025</v>
          </cell>
          <cell r="O66">
            <v>340</v>
          </cell>
        </row>
        <row r="67">
          <cell r="E67">
            <v>0</v>
          </cell>
          <cell r="K67">
            <v>10557.85</v>
          </cell>
          <cell r="L67">
            <v>1269</v>
          </cell>
          <cell r="M67">
            <v>2931.45</v>
          </cell>
          <cell r="N67">
            <v>13689.3</v>
          </cell>
          <cell r="O67">
            <v>957.95</v>
          </cell>
        </row>
        <row r="68">
          <cell r="E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</row>
        <row r="69">
          <cell r="E69">
            <v>0</v>
          </cell>
          <cell r="K69">
            <v>0</v>
          </cell>
          <cell r="L69">
            <v>190</v>
          </cell>
          <cell r="M69">
            <v>0</v>
          </cell>
          <cell r="N69">
            <v>0</v>
          </cell>
          <cell r="O69">
            <v>0</v>
          </cell>
        </row>
        <row r="70">
          <cell r="E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</row>
        <row r="71">
          <cell r="E71">
            <v>0</v>
          </cell>
          <cell r="K71">
            <v>0</v>
          </cell>
          <cell r="L71">
            <v>0</v>
          </cell>
          <cell r="M71">
            <v>5445</v>
          </cell>
          <cell r="N71">
            <v>0</v>
          </cell>
          <cell r="O71">
            <v>0</v>
          </cell>
        </row>
        <row r="72">
          <cell r="E72">
            <v>0</v>
          </cell>
          <cell r="K72">
            <v>0</v>
          </cell>
          <cell r="L72">
            <v>5160</v>
          </cell>
          <cell r="M72">
            <v>1343</v>
          </cell>
          <cell r="N72">
            <v>640</v>
          </cell>
          <cell r="O72">
            <v>0</v>
          </cell>
        </row>
        <row r="73">
          <cell r="K73">
            <v>0</v>
          </cell>
          <cell r="L73">
            <v>0</v>
          </cell>
          <cell r="M73">
            <v>7398</v>
          </cell>
          <cell r="N73">
            <v>12685</v>
          </cell>
          <cell r="O73">
            <v>0</v>
          </cell>
        </row>
        <row r="74">
          <cell r="E74">
            <v>10000</v>
          </cell>
          <cell r="K74">
            <v>0</v>
          </cell>
          <cell r="L74">
            <v>3186</v>
          </cell>
          <cell r="M74">
            <v>0</v>
          </cell>
          <cell r="N74">
            <v>0</v>
          </cell>
          <cell r="O74">
            <v>94.5</v>
          </cell>
        </row>
        <row r="75">
          <cell r="L75">
            <v>466</v>
          </cell>
          <cell r="M75">
            <v>0</v>
          </cell>
          <cell r="N75">
            <v>94.2</v>
          </cell>
          <cell r="O75">
            <v>142.15</v>
          </cell>
        </row>
        <row r="76">
          <cell r="E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</row>
        <row r="77">
          <cell r="E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</row>
        <row r="78"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</row>
        <row r="79"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</row>
        <row r="80">
          <cell r="K80">
            <v>1079.95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</row>
        <row r="81">
          <cell r="K81">
            <v>0</v>
          </cell>
          <cell r="L81">
            <v>0</v>
          </cell>
          <cell r="M81">
            <v>626</v>
          </cell>
          <cell r="N81">
            <v>0</v>
          </cell>
          <cell r="O81">
            <v>0</v>
          </cell>
        </row>
        <row r="82">
          <cell r="K82">
            <v>366.3</v>
          </cell>
          <cell r="L82">
            <v>0</v>
          </cell>
          <cell r="M82">
            <v>475</v>
          </cell>
          <cell r="N82">
            <v>107</v>
          </cell>
          <cell r="O82">
            <v>14250</v>
          </cell>
        </row>
        <row r="83">
          <cell r="E83">
            <v>-131000</v>
          </cell>
          <cell r="K83">
            <v>80000</v>
          </cell>
          <cell r="L83">
            <v>0</v>
          </cell>
          <cell r="M83">
            <v>59.99</v>
          </cell>
          <cell r="N83">
            <v>0</v>
          </cell>
          <cell r="O83">
            <v>500</v>
          </cell>
        </row>
        <row r="84">
          <cell r="E84">
            <v>0</v>
          </cell>
          <cell r="K84">
            <v>0</v>
          </cell>
          <cell r="L84">
            <v>0</v>
          </cell>
          <cell r="M84">
            <v>59.2</v>
          </cell>
          <cell r="N84">
            <v>0</v>
          </cell>
          <cell r="O84">
            <v>0</v>
          </cell>
        </row>
        <row r="85">
          <cell r="E85">
            <v>0</v>
          </cell>
          <cell r="K85">
            <v>0</v>
          </cell>
          <cell r="L85">
            <v>7122.31</v>
          </cell>
          <cell r="M85">
            <v>94.6</v>
          </cell>
          <cell r="N85">
            <v>0</v>
          </cell>
          <cell r="O85">
            <v>0</v>
          </cell>
        </row>
        <row r="86">
          <cell r="E86">
            <v>0</v>
          </cell>
          <cell r="K86">
            <v>0</v>
          </cell>
          <cell r="L86">
            <v>6033.5</v>
          </cell>
          <cell r="M86">
            <v>1875</v>
          </cell>
          <cell r="N86">
            <v>163</v>
          </cell>
          <cell r="O86">
            <v>0</v>
          </cell>
        </row>
        <row r="87">
          <cell r="K87">
            <v>394</v>
          </cell>
          <cell r="L87">
            <v>212</v>
          </cell>
          <cell r="M87">
            <v>13921.98</v>
          </cell>
          <cell r="N87">
            <v>731.5</v>
          </cell>
          <cell r="O87">
            <v>651.79999999999995</v>
          </cell>
        </row>
        <row r="88">
          <cell r="K88">
            <v>126</v>
          </cell>
          <cell r="L88">
            <v>2983</v>
          </cell>
          <cell r="M88">
            <v>2081</v>
          </cell>
          <cell r="N88">
            <v>0</v>
          </cell>
          <cell r="O88">
            <v>0</v>
          </cell>
        </row>
        <row r="89"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</row>
        <row r="90">
          <cell r="K90">
            <v>0</v>
          </cell>
          <cell r="L90">
            <v>0</v>
          </cell>
          <cell r="M90">
            <v>0</v>
          </cell>
          <cell r="N90">
            <v>1650</v>
          </cell>
          <cell r="O90">
            <v>0</v>
          </cell>
        </row>
        <row r="91">
          <cell r="E91">
            <v>0</v>
          </cell>
          <cell r="K91">
            <v>0</v>
          </cell>
          <cell r="L91">
            <v>250</v>
          </cell>
          <cell r="M91">
            <v>0</v>
          </cell>
          <cell r="N91">
            <v>0</v>
          </cell>
          <cell r="O91">
            <v>0</v>
          </cell>
        </row>
        <row r="92">
          <cell r="K92">
            <v>0</v>
          </cell>
          <cell r="L92">
            <v>0</v>
          </cell>
          <cell r="M92">
            <v>1350</v>
          </cell>
          <cell r="N92">
            <v>0</v>
          </cell>
          <cell r="O92">
            <v>0</v>
          </cell>
        </row>
        <row r="93">
          <cell r="E93">
            <v>0</v>
          </cell>
          <cell r="K93">
            <v>15.1</v>
          </cell>
          <cell r="L93">
            <v>23.5</v>
          </cell>
          <cell r="M93">
            <v>8100</v>
          </cell>
          <cell r="N93">
            <v>587.79</v>
          </cell>
          <cell r="O93">
            <v>0</v>
          </cell>
        </row>
        <row r="94">
          <cell r="E94">
            <v>0</v>
          </cell>
          <cell r="K94">
            <v>12000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</row>
        <row r="95">
          <cell r="E95">
            <v>0</v>
          </cell>
          <cell r="K95">
            <v>54</v>
          </cell>
          <cell r="L95">
            <v>145</v>
          </cell>
          <cell r="M95">
            <v>4789</v>
          </cell>
          <cell r="N95">
            <v>1029.43</v>
          </cell>
          <cell r="O95">
            <v>0</v>
          </cell>
        </row>
        <row r="96">
          <cell r="E96">
            <v>0</v>
          </cell>
          <cell r="K96">
            <v>0</v>
          </cell>
          <cell r="L96">
            <v>0</v>
          </cell>
          <cell r="M96">
            <v>11605</v>
          </cell>
          <cell r="N96">
            <v>0</v>
          </cell>
          <cell r="O96">
            <v>0</v>
          </cell>
        </row>
        <row r="97">
          <cell r="E97">
            <v>0</v>
          </cell>
          <cell r="K97">
            <v>365</v>
          </cell>
          <cell r="L97">
            <v>5382.2</v>
          </cell>
          <cell r="M97">
            <v>685.49</v>
          </cell>
          <cell r="N97">
            <v>229.9</v>
          </cell>
          <cell r="O97">
            <v>204</v>
          </cell>
        </row>
        <row r="98">
          <cell r="E98">
            <v>0</v>
          </cell>
          <cell r="K98">
            <v>3536.55</v>
          </cell>
          <cell r="L98">
            <v>0</v>
          </cell>
          <cell r="M98">
            <v>3958.8</v>
          </cell>
          <cell r="N98">
            <v>23.2</v>
          </cell>
          <cell r="O98">
            <v>27.9</v>
          </cell>
        </row>
        <row r="99">
          <cell r="E99">
            <v>5000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68</v>
          </cell>
        </row>
        <row r="100">
          <cell r="K100">
            <v>995</v>
          </cell>
          <cell r="L100">
            <v>1799.58</v>
          </cell>
          <cell r="M100">
            <v>1450</v>
          </cell>
          <cell r="N100">
            <v>3957.5</v>
          </cell>
          <cell r="O100">
            <v>0</v>
          </cell>
        </row>
        <row r="101">
          <cell r="N101">
            <v>43.98</v>
          </cell>
          <cell r="O101">
            <v>0</v>
          </cell>
        </row>
        <row r="102">
          <cell r="E102">
            <v>0</v>
          </cell>
          <cell r="K102">
            <v>1864.01</v>
          </cell>
          <cell r="L102">
            <v>97.99</v>
          </cell>
          <cell r="M102">
            <v>1768</v>
          </cell>
          <cell r="N102">
            <v>1391</v>
          </cell>
          <cell r="O102">
            <v>20</v>
          </cell>
        </row>
        <row r="103">
          <cell r="E103">
            <v>50000</v>
          </cell>
          <cell r="K103">
            <v>13921</v>
          </cell>
          <cell r="L103">
            <v>1261.71</v>
          </cell>
          <cell r="M103">
            <v>156</v>
          </cell>
          <cell r="N103">
            <v>23357.96</v>
          </cell>
          <cell r="O103">
            <v>555</v>
          </cell>
        </row>
        <row r="104">
          <cell r="E104">
            <v>35200</v>
          </cell>
          <cell r="K104">
            <v>27.75</v>
          </cell>
          <cell r="L104">
            <v>475</v>
          </cell>
          <cell r="M104">
            <v>15803.65</v>
          </cell>
          <cell r="N104">
            <v>972.5</v>
          </cell>
          <cell r="O104">
            <v>21</v>
          </cell>
        </row>
        <row r="105">
          <cell r="E105">
            <v>30000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</row>
        <row r="106">
          <cell r="E106">
            <v>50000</v>
          </cell>
          <cell r="K106">
            <v>19580</v>
          </cell>
          <cell r="L106">
            <v>5090</v>
          </cell>
          <cell r="M106">
            <v>23835</v>
          </cell>
          <cell r="N106">
            <v>19580</v>
          </cell>
          <cell r="O106">
            <v>0</v>
          </cell>
        </row>
        <row r="107">
          <cell r="E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</row>
        <row r="108">
          <cell r="E108">
            <v>225000</v>
          </cell>
          <cell r="K108">
            <v>0</v>
          </cell>
          <cell r="L108">
            <v>0</v>
          </cell>
          <cell r="M108">
            <v>575000</v>
          </cell>
          <cell r="N108">
            <v>0</v>
          </cell>
          <cell r="O108">
            <v>0</v>
          </cell>
        </row>
        <row r="109">
          <cell r="E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</row>
        <row r="110">
          <cell r="E110">
            <v>95000</v>
          </cell>
          <cell r="K110">
            <v>4900</v>
          </cell>
          <cell r="L110">
            <v>11715</v>
          </cell>
          <cell r="M110">
            <v>159310</v>
          </cell>
          <cell r="N110">
            <v>0</v>
          </cell>
          <cell r="O110">
            <v>16550</v>
          </cell>
        </row>
        <row r="111">
          <cell r="E111">
            <v>-70000</v>
          </cell>
          <cell r="K111">
            <v>0</v>
          </cell>
          <cell r="L111">
            <v>0</v>
          </cell>
          <cell r="M111">
            <v>9776</v>
          </cell>
          <cell r="N111">
            <v>0</v>
          </cell>
          <cell r="O111">
            <v>23252</v>
          </cell>
        </row>
        <row r="112">
          <cell r="E112">
            <v>0</v>
          </cell>
          <cell r="K112">
            <v>20687.53</v>
          </cell>
          <cell r="L112">
            <v>0</v>
          </cell>
          <cell r="M112">
            <v>0</v>
          </cell>
          <cell r="N112">
            <v>8003.3</v>
          </cell>
          <cell r="O112">
            <v>0</v>
          </cell>
        </row>
        <row r="113">
          <cell r="E113">
            <v>0</v>
          </cell>
          <cell r="K113">
            <v>19231.98</v>
          </cell>
          <cell r="L113">
            <v>0</v>
          </cell>
          <cell r="M113">
            <v>0</v>
          </cell>
          <cell r="N113">
            <v>1646.35</v>
          </cell>
          <cell r="O113">
            <v>0</v>
          </cell>
        </row>
        <row r="114">
          <cell r="E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</row>
        <row r="115">
          <cell r="E115">
            <v>111000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</row>
        <row r="116">
          <cell r="E116">
            <v>-117400</v>
          </cell>
          <cell r="O116">
            <v>200913.38999999998</v>
          </cell>
        </row>
        <row r="118">
          <cell r="E118">
            <v>0</v>
          </cell>
          <cell r="K118">
            <v>1066565.2199999997</v>
          </cell>
          <cell r="L118">
            <v>935025.61</v>
          </cell>
          <cell r="M118">
            <v>2325156.3899999997</v>
          </cell>
          <cell r="N118">
            <v>1080613.03</v>
          </cell>
          <cell r="O118">
            <v>945558.36000000022</v>
          </cell>
        </row>
        <row r="119">
          <cell r="E119">
            <v>0</v>
          </cell>
          <cell r="K119">
            <v>1066565.2199999997</v>
          </cell>
          <cell r="L119">
            <v>935025.61</v>
          </cell>
          <cell r="M119">
            <v>2325156.3899999997</v>
          </cell>
          <cell r="N119">
            <v>1080613.03</v>
          </cell>
          <cell r="O119">
            <v>945558.36000000022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W132"/>
  <sheetViews>
    <sheetView showGridLines="0" tabSelected="1" showOutlineSymbols="0" zoomScaleNormal="100" workbookViewId="0">
      <selection activeCell="C6" sqref="C6"/>
    </sheetView>
  </sheetViews>
  <sheetFormatPr baseColWidth="10" defaultColWidth="3.42578125" defaultRowHeight="12.75" customHeight="1" x14ac:dyDescent="0.2"/>
  <cols>
    <col min="1" max="1" width="9.5703125" style="2" customWidth="1"/>
    <col min="2" max="2" width="69.5703125" style="3" customWidth="1"/>
    <col min="3" max="4" width="12.7109375" style="3" bestFit="1" customWidth="1"/>
    <col min="5" max="5" width="12.42578125" style="3" customWidth="1"/>
    <col min="6" max="6" width="11.7109375" style="3" customWidth="1"/>
    <col min="7" max="8" width="11.7109375" style="3" bestFit="1" customWidth="1"/>
    <col min="9" max="9" width="10.140625" style="3" customWidth="1"/>
    <col min="10" max="10" width="11.7109375" style="3" customWidth="1"/>
    <col min="11" max="11" width="13.28515625" style="3" customWidth="1"/>
    <col min="12" max="12" width="12.85546875" style="4" customWidth="1"/>
    <col min="13" max="13" width="12.7109375" style="4" customWidth="1"/>
    <col min="14" max="14" width="12" style="3" customWidth="1"/>
    <col min="15" max="15" width="11.7109375" style="4" customWidth="1"/>
    <col min="16" max="18" width="12.7109375" style="3" customWidth="1"/>
    <col min="19" max="19" width="13" style="3" customWidth="1"/>
    <col min="20" max="20" width="9.7109375" style="3" bestFit="1" customWidth="1"/>
    <col min="21" max="21" width="10.140625" style="3" customWidth="1"/>
    <col min="22" max="22" width="10.7109375" style="1" customWidth="1"/>
    <col min="23" max="23" width="13" style="1" customWidth="1"/>
    <col min="24" max="24" width="9.5703125" style="1" customWidth="1"/>
    <col min="25" max="16384" width="3.42578125" style="1"/>
  </cols>
  <sheetData>
    <row r="1" spans="1:23" s="5" customFormat="1" ht="12.75" customHeight="1" x14ac:dyDescent="0.2">
      <c r="A1" s="6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8"/>
      <c r="N1" s="8"/>
      <c r="O1" s="7"/>
      <c r="P1" s="8"/>
      <c r="Q1" s="7"/>
      <c r="R1" s="9"/>
      <c r="S1" s="10"/>
      <c r="T1" s="10"/>
      <c r="U1" s="10"/>
      <c r="V1" s="10"/>
    </row>
    <row r="2" spans="1:23" s="5" customFormat="1" ht="15.75" x14ac:dyDescent="0.25">
      <c r="A2" s="11"/>
      <c r="B2" s="21" t="s">
        <v>0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12"/>
      <c r="S2" s="10"/>
      <c r="T2" s="10"/>
      <c r="U2" s="10"/>
      <c r="V2" s="10"/>
    </row>
    <row r="3" spans="1:23" s="5" customFormat="1" ht="15.75" x14ac:dyDescent="0.25">
      <c r="A3" s="11"/>
      <c r="B3" s="21" t="s">
        <v>197</v>
      </c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12"/>
      <c r="S3" s="10"/>
      <c r="T3" s="10"/>
      <c r="U3" s="10"/>
      <c r="V3" s="10"/>
    </row>
    <row r="4" spans="1:23" s="5" customFormat="1" ht="15" x14ac:dyDescent="0.25">
      <c r="A4" s="11"/>
      <c r="B4" s="22" t="s">
        <v>205</v>
      </c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12"/>
      <c r="S4" s="10"/>
      <c r="T4" s="10"/>
      <c r="U4" s="10"/>
      <c r="V4" s="10"/>
    </row>
    <row r="5" spans="1:23" s="5" customFormat="1" ht="15" x14ac:dyDescent="0.25">
      <c r="A5" s="11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2"/>
      <c r="S5" s="10"/>
      <c r="T5" s="10"/>
      <c r="U5" s="10"/>
      <c r="V5" s="10"/>
    </row>
    <row r="6" spans="1:23" s="5" customFormat="1" ht="19.5" customHeight="1" x14ac:dyDescent="0.2">
      <c r="A6" s="11"/>
      <c r="B6" s="14" t="s">
        <v>1</v>
      </c>
      <c r="C6" s="10"/>
      <c r="D6" s="10"/>
      <c r="E6" s="10"/>
      <c r="F6" s="10"/>
      <c r="G6" s="10"/>
      <c r="H6" s="10"/>
      <c r="I6" s="10"/>
      <c r="J6" s="10"/>
      <c r="K6" s="10"/>
      <c r="L6" s="10"/>
      <c r="M6" s="15"/>
      <c r="N6" s="15"/>
      <c r="O6" s="10"/>
      <c r="P6" s="15"/>
      <c r="Q6" s="10"/>
      <c r="R6" s="12"/>
      <c r="S6" s="10"/>
      <c r="T6" s="10"/>
      <c r="U6" s="10"/>
      <c r="V6" s="10"/>
    </row>
    <row r="7" spans="1:23" s="5" customFormat="1" ht="12.75" customHeight="1" x14ac:dyDescent="0.2">
      <c r="A7" s="11"/>
      <c r="B7" s="14" t="s">
        <v>2</v>
      </c>
      <c r="C7" s="10"/>
      <c r="D7" s="10"/>
      <c r="E7" s="10"/>
      <c r="F7" s="10"/>
      <c r="G7" s="10"/>
      <c r="H7" s="10"/>
      <c r="I7" s="10"/>
      <c r="J7" s="10"/>
      <c r="K7" s="10"/>
      <c r="L7" s="10"/>
      <c r="M7" s="15"/>
      <c r="N7" s="15"/>
      <c r="O7" s="10"/>
      <c r="P7" s="15"/>
      <c r="Q7" s="10"/>
      <c r="R7" s="12"/>
      <c r="S7" s="10"/>
      <c r="T7" s="10"/>
      <c r="U7" s="10"/>
      <c r="V7" s="10"/>
    </row>
    <row r="8" spans="1:23" s="5" customFormat="1" ht="12.75" customHeight="1" x14ac:dyDescent="0.2">
      <c r="A8" s="11"/>
      <c r="B8" s="14" t="s">
        <v>3</v>
      </c>
      <c r="C8" s="10"/>
      <c r="D8" s="10"/>
      <c r="E8" s="10"/>
      <c r="F8" s="10"/>
      <c r="G8" s="10"/>
      <c r="H8" s="10"/>
      <c r="I8" s="10"/>
      <c r="J8" s="10"/>
      <c r="K8" s="10"/>
      <c r="L8" s="10"/>
      <c r="M8" s="15"/>
      <c r="N8" s="15"/>
      <c r="O8" s="10"/>
      <c r="P8" s="15"/>
      <c r="Q8" s="10"/>
      <c r="R8" s="12"/>
      <c r="S8" s="10"/>
      <c r="T8" s="10"/>
      <c r="U8" s="10"/>
      <c r="V8" s="10"/>
    </row>
    <row r="9" spans="1:23" s="5" customFormat="1" ht="12.75" customHeight="1" x14ac:dyDescent="0.2">
      <c r="A9" s="11"/>
      <c r="B9" s="14" t="s">
        <v>206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5"/>
      <c r="N9" s="15"/>
      <c r="O9" s="10"/>
      <c r="P9" s="15"/>
      <c r="Q9" s="10"/>
      <c r="R9" s="12"/>
      <c r="S9" s="10"/>
      <c r="T9" s="10"/>
      <c r="U9" s="10"/>
      <c r="V9" s="10"/>
    </row>
    <row r="10" spans="1:23" s="5" customFormat="1" ht="12.75" customHeight="1" thickBot="1" x14ac:dyDescent="0.25">
      <c r="A10" s="16"/>
      <c r="B10" s="17" t="s">
        <v>198</v>
      </c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9"/>
      <c r="N10" s="19"/>
      <c r="O10" s="18"/>
      <c r="P10" s="19"/>
      <c r="Q10" s="18"/>
      <c r="R10" s="20"/>
      <c r="S10" s="10"/>
      <c r="T10" s="10"/>
      <c r="U10" s="10"/>
      <c r="V10" s="10"/>
    </row>
    <row r="11" spans="1:23" s="5" customFormat="1" ht="12.75" customHeight="1" thickBot="1" x14ac:dyDescent="0.25">
      <c r="A11" s="11"/>
      <c r="B11" s="14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5"/>
      <c r="N11" s="15"/>
      <c r="O11" s="10"/>
      <c r="P11" s="15"/>
      <c r="Q11" s="10"/>
      <c r="R11" s="10"/>
      <c r="S11" s="10"/>
      <c r="T11" s="10"/>
      <c r="U11" s="10"/>
      <c r="V11" s="10"/>
    </row>
    <row r="12" spans="1:23" ht="18" x14ac:dyDescent="0.25">
      <c r="A12" s="23" t="s">
        <v>4</v>
      </c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5"/>
      <c r="T12" s="26"/>
      <c r="U12" s="26"/>
      <c r="V12" s="26"/>
    </row>
    <row r="13" spans="1:23" ht="18" x14ac:dyDescent="0.25">
      <c r="A13" s="27" t="s">
        <v>192</v>
      </c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9"/>
      <c r="T13" s="26"/>
      <c r="U13" s="26"/>
      <c r="V13" s="26"/>
    </row>
    <row r="14" spans="1:23" s="70" customFormat="1" ht="15.75" x14ac:dyDescent="0.25">
      <c r="A14" s="30" t="s">
        <v>207</v>
      </c>
      <c r="B14" s="31"/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2"/>
      <c r="T14" s="33"/>
      <c r="U14" s="26"/>
      <c r="V14" s="26"/>
      <c r="W14" s="26"/>
    </row>
    <row r="15" spans="1:23" ht="12.75" customHeight="1" x14ac:dyDescent="0.2">
      <c r="A15" s="34" t="s">
        <v>5</v>
      </c>
      <c r="B15" s="35" t="s">
        <v>6</v>
      </c>
      <c r="C15" s="36" t="s">
        <v>7</v>
      </c>
      <c r="D15" s="36" t="s">
        <v>8</v>
      </c>
      <c r="E15" s="37" t="s">
        <v>9</v>
      </c>
      <c r="F15" s="37" t="s">
        <v>10</v>
      </c>
      <c r="G15" s="37" t="s">
        <v>11</v>
      </c>
      <c r="H15" s="36" t="s">
        <v>12</v>
      </c>
      <c r="I15" s="37" t="s">
        <v>13</v>
      </c>
      <c r="J15" s="37" t="s">
        <v>14</v>
      </c>
      <c r="K15" s="36" t="s">
        <v>15</v>
      </c>
      <c r="L15" s="37" t="s">
        <v>16</v>
      </c>
      <c r="M15" s="37" t="s">
        <v>17</v>
      </c>
      <c r="N15" s="37" t="s">
        <v>18</v>
      </c>
      <c r="O15" s="37" t="s">
        <v>19</v>
      </c>
      <c r="P15" s="38" t="s">
        <v>20</v>
      </c>
      <c r="Q15" s="35" t="s">
        <v>21</v>
      </c>
      <c r="R15" s="37" t="s">
        <v>22</v>
      </c>
      <c r="S15" s="39" t="s">
        <v>199</v>
      </c>
      <c r="T15" s="40"/>
      <c r="U15" s="41"/>
      <c r="V15" s="42"/>
    </row>
    <row r="16" spans="1:23" ht="12.75" customHeight="1" x14ac:dyDescent="0.2">
      <c r="A16" s="43" t="s">
        <v>23</v>
      </c>
      <c r="B16" s="44" t="s">
        <v>24</v>
      </c>
      <c r="C16" s="45">
        <v>3105060</v>
      </c>
      <c r="D16" s="45">
        <f>+'[1]EGRESOS DETALLADOS-4'!E20</f>
        <v>0</v>
      </c>
      <c r="E16" s="45">
        <f>+C16+D16</f>
        <v>3105060</v>
      </c>
      <c r="F16" s="46">
        <v>253172</v>
      </c>
      <c r="G16" s="46">
        <v>253382</v>
      </c>
      <c r="H16" s="46">
        <v>253382</v>
      </c>
      <c r="I16" s="46">
        <v>255547.27</v>
      </c>
      <c r="J16" s="46">
        <f>+'[1]EGRESOS DETALLADOS-4'!K20</f>
        <v>1021</v>
      </c>
      <c r="K16" s="46">
        <f>+'[1]EGRESOS DETALLADOS-4'!L20</f>
        <v>2042</v>
      </c>
      <c r="L16" s="46">
        <f>+'[1]EGRESOS DETALLADOS-4'!M20</f>
        <v>1021</v>
      </c>
      <c r="M16" s="46">
        <f>+'[1]EGRESOS DETALLADOS-4'!N20</f>
        <v>1021</v>
      </c>
      <c r="N16" s="46">
        <f>+'[1]EGRESOS DETALLADOS-4'!O20</f>
        <v>0</v>
      </c>
      <c r="O16" s="46">
        <v>0</v>
      </c>
      <c r="P16" s="46">
        <v>0</v>
      </c>
      <c r="Q16" s="46">
        <v>0</v>
      </c>
      <c r="R16" s="46">
        <f t="shared" ref="R16:R48" si="0">SUM(F16:Q16)</f>
        <v>1020588.27</v>
      </c>
      <c r="S16" s="47">
        <f>+E16-R16</f>
        <v>2084471.73</v>
      </c>
      <c r="T16" s="48"/>
      <c r="U16" s="41"/>
      <c r="V16" s="42"/>
    </row>
    <row r="17" spans="1:22" ht="12.75" customHeight="1" x14ac:dyDescent="0.2">
      <c r="A17" s="43" t="s">
        <v>25</v>
      </c>
      <c r="B17" s="44" t="s">
        <v>26</v>
      </c>
      <c r="C17" s="45">
        <v>1290000</v>
      </c>
      <c r="D17" s="45">
        <f>+'[1]EGRESOS DETALLADOS-4'!E21</f>
        <v>0</v>
      </c>
      <c r="E17" s="45">
        <f t="shared" ref="E17:E32" si="1">+C17+D17</f>
        <v>1290000</v>
      </c>
      <c r="F17" s="46">
        <v>100322.58</v>
      </c>
      <c r="G17" s="46">
        <v>100500</v>
      </c>
      <c r="H17" s="46">
        <v>105500</v>
      </c>
      <c r="I17" s="46">
        <v>106116.67</v>
      </c>
      <c r="J17" s="46">
        <f>+'[1]EGRESOS DETALLADOS-4'!K21</f>
        <v>500</v>
      </c>
      <c r="K17" s="46">
        <f>+'[1]EGRESOS DETALLADOS-4'!L21</f>
        <v>0</v>
      </c>
      <c r="L17" s="46">
        <f>+'[1]EGRESOS DETALLADOS-4'!M21</f>
        <v>600</v>
      </c>
      <c r="M17" s="46">
        <f>+'[1]EGRESOS DETALLADOS-4'!N21</f>
        <v>400</v>
      </c>
      <c r="N17" s="46">
        <f>+'[1]EGRESOS DETALLADOS-4'!O21</f>
        <v>400</v>
      </c>
      <c r="O17" s="46">
        <v>0</v>
      </c>
      <c r="P17" s="46">
        <v>0</v>
      </c>
      <c r="Q17" s="46">
        <v>0</v>
      </c>
      <c r="R17" s="46">
        <f t="shared" si="0"/>
        <v>414339.25</v>
      </c>
      <c r="S17" s="47">
        <f t="shared" ref="S17:S32" si="2">+E17-R17</f>
        <v>875660.75</v>
      </c>
      <c r="T17" s="48"/>
      <c r="U17" s="41"/>
      <c r="V17" s="42"/>
    </row>
    <row r="18" spans="1:22" ht="12.75" customHeight="1" x14ac:dyDescent="0.2">
      <c r="A18" s="43" t="s">
        <v>27</v>
      </c>
      <c r="B18" s="44" t="s">
        <v>28</v>
      </c>
      <c r="C18" s="45">
        <v>10470</v>
      </c>
      <c r="D18" s="45">
        <f>+'[1]EGRESOS DETALLADOS-4'!E22</f>
        <v>0</v>
      </c>
      <c r="E18" s="45">
        <f t="shared" si="1"/>
        <v>10470</v>
      </c>
      <c r="F18" s="46">
        <v>485</v>
      </c>
      <c r="G18" s="46">
        <v>485</v>
      </c>
      <c r="H18" s="46">
        <v>485</v>
      </c>
      <c r="I18" s="46">
        <v>485</v>
      </c>
      <c r="J18" s="46">
        <f>+'[1]EGRESOS DETALLADOS-4'!K22</f>
        <v>6000</v>
      </c>
      <c r="K18" s="46">
        <f>+'[1]EGRESOS DETALLADOS-4'!L22</f>
        <v>6000</v>
      </c>
      <c r="L18" s="46">
        <f>+'[1]EGRESOS DETALLADOS-4'!M22</f>
        <v>6000</v>
      </c>
      <c r="M18" s="46">
        <f>+'[1]EGRESOS DETALLADOS-4'!N22</f>
        <v>6000</v>
      </c>
      <c r="N18" s="46">
        <f>+'[1]EGRESOS DETALLADOS-4'!O22</f>
        <v>6000</v>
      </c>
      <c r="O18" s="46">
        <v>0</v>
      </c>
      <c r="P18" s="46">
        <v>0</v>
      </c>
      <c r="Q18" s="46">
        <v>0</v>
      </c>
      <c r="R18" s="46">
        <f t="shared" si="0"/>
        <v>31940</v>
      </c>
      <c r="S18" s="47">
        <f t="shared" si="2"/>
        <v>-21470</v>
      </c>
      <c r="T18" s="48"/>
      <c r="U18" s="41"/>
      <c r="V18" s="42"/>
    </row>
    <row r="19" spans="1:22" ht="12.75" customHeight="1" x14ac:dyDescent="0.2">
      <c r="A19" s="43" t="s">
        <v>29</v>
      </c>
      <c r="B19" s="44" t="s">
        <v>30</v>
      </c>
      <c r="C19" s="45">
        <v>58500</v>
      </c>
      <c r="D19" s="45">
        <f>+'[1]EGRESOS DETALLADOS-4'!E23</f>
        <v>16600</v>
      </c>
      <c r="E19" s="45">
        <f t="shared" si="1"/>
        <v>75100</v>
      </c>
      <c r="F19" s="46">
        <v>3000</v>
      </c>
      <c r="G19" s="46">
        <v>3000</v>
      </c>
      <c r="H19" s="46">
        <v>3000</v>
      </c>
      <c r="I19" s="46">
        <v>2250</v>
      </c>
      <c r="J19" s="46">
        <f>+'[1]EGRESOS DETALLADOS-4'!K23</f>
        <v>2054.87</v>
      </c>
      <c r="K19" s="46">
        <f>+'[1]EGRESOS DETALLADOS-4'!L23</f>
        <v>0</v>
      </c>
      <c r="L19" s="46">
        <f>+'[1]EGRESOS DETALLADOS-4'!M23</f>
        <v>0</v>
      </c>
      <c r="M19" s="46">
        <f>+'[1]EGRESOS DETALLADOS-4'!N23</f>
        <v>2461.6</v>
      </c>
      <c r="N19" s="46">
        <f>+'[1]EGRESOS DETALLADOS-4'!O23</f>
        <v>0</v>
      </c>
      <c r="O19" s="46">
        <v>0</v>
      </c>
      <c r="P19" s="46">
        <v>0</v>
      </c>
      <c r="Q19" s="46">
        <v>0</v>
      </c>
      <c r="R19" s="46">
        <f t="shared" si="0"/>
        <v>15766.47</v>
      </c>
      <c r="S19" s="47">
        <f t="shared" si="2"/>
        <v>59333.53</v>
      </c>
      <c r="T19" s="48"/>
      <c r="U19" s="41"/>
      <c r="V19" s="42"/>
    </row>
    <row r="20" spans="1:22" ht="12.75" customHeight="1" x14ac:dyDescent="0.2">
      <c r="A20" s="43" t="s">
        <v>31</v>
      </c>
      <c r="B20" s="44" t="s">
        <v>32</v>
      </c>
      <c r="C20" s="45">
        <v>1488000</v>
      </c>
      <c r="D20" s="45">
        <f>+'[1]EGRESOS DETALLADOS-4'!E24</f>
        <v>12000</v>
      </c>
      <c r="E20" s="45">
        <f t="shared" si="1"/>
        <v>1500000</v>
      </c>
      <c r="F20" s="46">
        <v>121532.26</v>
      </c>
      <c r="G20" s="46">
        <v>121750</v>
      </c>
      <c r="H20" s="46">
        <v>121750</v>
      </c>
      <c r="I20" s="46">
        <v>122350</v>
      </c>
      <c r="J20" s="46">
        <f>+'[1]EGRESOS DETALLADOS-4'!K24</f>
        <v>5461.14</v>
      </c>
      <c r="K20" s="46">
        <f>+'[1]EGRESOS DETALLADOS-4'!L24</f>
        <v>0</v>
      </c>
      <c r="L20" s="46">
        <f>+'[1]EGRESOS DETALLADOS-4'!M24</f>
        <v>484819.78</v>
      </c>
      <c r="M20" s="46">
        <f>+'[1]EGRESOS DETALLADOS-4'!N24</f>
        <v>222.66</v>
      </c>
      <c r="N20" s="46">
        <f>+'[1]EGRESOS DETALLADOS-4'!O24</f>
        <v>4899.3</v>
      </c>
      <c r="O20" s="46">
        <v>0</v>
      </c>
      <c r="P20" s="46">
        <v>0</v>
      </c>
      <c r="Q20" s="46">
        <v>0</v>
      </c>
      <c r="R20" s="46">
        <f t="shared" si="0"/>
        <v>982785.14000000013</v>
      </c>
      <c r="S20" s="47">
        <f t="shared" si="2"/>
        <v>517214.85999999987</v>
      </c>
      <c r="T20" s="48"/>
      <c r="U20" s="41"/>
      <c r="V20" s="42"/>
    </row>
    <row r="21" spans="1:22" ht="12.75" customHeight="1" x14ac:dyDescent="0.2">
      <c r="A21" s="49" t="s">
        <v>33</v>
      </c>
      <c r="B21" s="50" t="s">
        <v>34</v>
      </c>
      <c r="C21" s="45">
        <v>744000</v>
      </c>
      <c r="D21" s="45">
        <f>+'[1]EGRESOS DETALLADOS-4'!E25</f>
        <v>100</v>
      </c>
      <c r="E21" s="45">
        <f t="shared" si="1"/>
        <v>744100</v>
      </c>
      <c r="F21" s="46">
        <v>20000</v>
      </c>
      <c r="G21" s="46">
        <v>22732.14</v>
      </c>
      <c r="H21" s="46">
        <v>28500</v>
      </c>
      <c r="I21" s="46">
        <v>31316.67</v>
      </c>
      <c r="J21" s="46">
        <f>+'[1]EGRESOS DETALLADOS-4'!K25</f>
        <v>60.82</v>
      </c>
      <c r="K21" s="46">
        <f>+'[1]EGRESOS DETALLADOS-4'!L25</f>
        <v>0</v>
      </c>
      <c r="L21" s="46">
        <f>+'[1]EGRESOS DETALLADOS-4'!M25</f>
        <v>0</v>
      </c>
      <c r="M21" s="46">
        <f>+'[1]EGRESOS DETALLADOS-4'!N25</f>
        <v>109.04</v>
      </c>
      <c r="N21" s="46">
        <f>+'[1]EGRESOS DETALLADOS-4'!O25</f>
        <v>0</v>
      </c>
      <c r="O21" s="46">
        <v>0</v>
      </c>
      <c r="P21" s="46">
        <v>0</v>
      </c>
      <c r="Q21" s="46">
        <v>0</v>
      </c>
      <c r="R21" s="46">
        <f t="shared" si="0"/>
        <v>102718.67</v>
      </c>
      <c r="S21" s="47">
        <f t="shared" si="2"/>
        <v>641381.32999999996</v>
      </c>
      <c r="T21" s="48"/>
      <c r="U21" s="41"/>
      <c r="V21" s="42"/>
    </row>
    <row r="22" spans="1:22" ht="12.75" customHeight="1" x14ac:dyDescent="0.2">
      <c r="A22" s="43" t="s">
        <v>35</v>
      </c>
      <c r="B22" s="44" t="s">
        <v>36</v>
      </c>
      <c r="C22" s="45">
        <v>484032</v>
      </c>
      <c r="D22" s="45">
        <f>+'[1]EGRESOS DETALLADOS-4'!E26</f>
        <v>117400</v>
      </c>
      <c r="E22" s="45">
        <f t="shared" si="1"/>
        <v>601432</v>
      </c>
      <c r="F22" s="46">
        <v>38896.01</v>
      </c>
      <c r="G22" s="46">
        <v>35131.879999999997</v>
      </c>
      <c r="H22" s="46">
        <v>38896.01</v>
      </c>
      <c r="I22" s="46">
        <v>37406.550000000003</v>
      </c>
      <c r="J22" s="46">
        <f>+'[1]EGRESOS DETALLADOS-4'!K26</f>
        <v>655518.69999999995</v>
      </c>
      <c r="K22" s="46">
        <f>+'[1]EGRESOS DETALLADOS-4'!L26</f>
        <v>648372.21</v>
      </c>
      <c r="L22" s="46">
        <f>+'[1]EGRESOS DETALLADOS-4'!M26</f>
        <v>1130692.24</v>
      </c>
      <c r="M22" s="46">
        <f>+'[1]EGRESOS DETALLADOS-4'!N26</f>
        <v>648923.79</v>
      </c>
      <c r="N22" s="46">
        <f>+'[1]EGRESOS DETALLADOS-4'!O26</f>
        <v>744644.9700000002</v>
      </c>
      <c r="O22" s="46">
        <v>0</v>
      </c>
      <c r="P22" s="46">
        <v>0</v>
      </c>
      <c r="Q22" s="46">
        <v>0</v>
      </c>
      <c r="R22" s="46">
        <f t="shared" si="0"/>
        <v>3978482.36</v>
      </c>
      <c r="S22" s="47">
        <f t="shared" si="2"/>
        <v>-3377050.36</v>
      </c>
      <c r="T22" s="48"/>
      <c r="U22" s="41"/>
      <c r="V22" s="42"/>
    </row>
    <row r="23" spans="1:22" ht="12.75" customHeight="1" x14ac:dyDescent="0.2">
      <c r="A23" s="43" t="s">
        <v>37</v>
      </c>
      <c r="B23" s="44" t="s">
        <v>38</v>
      </c>
      <c r="C23" s="45">
        <v>10800</v>
      </c>
      <c r="D23" s="45">
        <f>+'[1]EGRESOS DETALLADOS-4'!E27</f>
        <v>0</v>
      </c>
      <c r="E23" s="45">
        <f t="shared" si="1"/>
        <v>10800</v>
      </c>
      <c r="F23" s="46">
        <v>505</v>
      </c>
      <c r="G23" s="46">
        <v>590</v>
      </c>
      <c r="H23" s="46">
        <v>529.52</v>
      </c>
      <c r="I23" s="46">
        <v>511.5</v>
      </c>
      <c r="J23" s="46">
        <f>+'[1]EGRESOS DETALLADOS-4'!K27</f>
        <v>0</v>
      </c>
      <c r="K23" s="46">
        <f>+'[1]EGRESOS DETALLADOS-4'!L27</f>
        <v>0</v>
      </c>
      <c r="L23" s="46">
        <f>+'[1]EGRESOS DETALLADOS-4'!M27</f>
        <v>0</v>
      </c>
      <c r="M23" s="46">
        <f>+'[1]EGRESOS DETALLADOS-4'!N27</f>
        <v>0</v>
      </c>
      <c r="N23" s="46">
        <f>+'[1]EGRESOS DETALLADOS-4'!O27</f>
        <v>0</v>
      </c>
      <c r="O23" s="46">
        <v>0</v>
      </c>
      <c r="P23" s="46">
        <v>0</v>
      </c>
      <c r="Q23" s="46">
        <v>0</v>
      </c>
      <c r="R23" s="46">
        <f t="shared" si="0"/>
        <v>2136.02</v>
      </c>
      <c r="S23" s="47">
        <f t="shared" si="2"/>
        <v>8663.98</v>
      </c>
      <c r="T23" s="48"/>
      <c r="U23" s="41"/>
      <c r="V23" s="42"/>
    </row>
    <row r="24" spans="1:22" ht="12.75" customHeight="1" x14ac:dyDescent="0.2">
      <c r="A24" s="43" t="s">
        <v>39</v>
      </c>
      <c r="B24" s="44" t="s">
        <v>40</v>
      </c>
      <c r="C24" s="45">
        <v>229888</v>
      </c>
      <c r="D24" s="45">
        <f>+'[1]EGRESOS DETALLADOS-4'!E28</f>
        <v>-40000</v>
      </c>
      <c r="E24" s="45">
        <f t="shared" si="1"/>
        <v>189888</v>
      </c>
      <c r="F24" s="46">
        <v>18049.22</v>
      </c>
      <c r="G24" s="46">
        <v>18049.22</v>
      </c>
      <c r="H24" s="46">
        <v>18049.22</v>
      </c>
      <c r="I24" s="46">
        <v>17949.97</v>
      </c>
      <c r="J24" s="46">
        <f>+'[1]EGRESOS DETALLADOS-4'!K28</f>
        <v>32630.67</v>
      </c>
      <c r="K24" s="46">
        <f>+'[1]EGRESOS DETALLADOS-4'!L28</f>
        <v>28210.86</v>
      </c>
      <c r="L24" s="46">
        <f>+'[1]EGRESOS DETALLADOS-4'!M28</f>
        <v>30495.759999999998</v>
      </c>
      <c r="M24" s="46">
        <f>+'[1]EGRESOS DETALLADOS-4'!N28</f>
        <v>30821.91</v>
      </c>
      <c r="N24" s="46">
        <f>+'[1]EGRESOS DETALLADOS-4'!O28</f>
        <v>30794.78</v>
      </c>
      <c r="O24" s="46">
        <v>0</v>
      </c>
      <c r="P24" s="46">
        <v>0</v>
      </c>
      <c r="Q24" s="46">
        <v>0</v>
      </c>
      <c r="R24" s="46">
        <f t="shared" si="0"/>
        <v>225051.61000000002</v>
      </c>
      <c r="S24" s="47">
        <f t="shared" si="2"/>
        <v>-35163.610000000015</v>
      </c>
      <c r="T24" s="48"/>
      <c r="U24" s="41"/>
      <c r="V24" s="42"/>
    </row>
    <row r="25" spans="1:22" ht="12.75" customHeight="1" x14ac:dyDescent="0.2">
      <c r="A25" s="49" t="s">
        <v>41</v>
      </c>
      <c r="B25" s="44" t="s">
        <v>42</v>
      </c>
      <c r="C25" s="45">
        <v>40000</v>
      </c>
      <c r="D25" s="45">
        <f>+'[1]EGRESOS DETALLADOS-4'!E29</f>
        <v>0</v>
      </c>
      <c r="E25" s="45">
        <f t="shared" si="1"/>
        <v>40000</v>
      </c>
      <c r="F25" s="46">
        <v>672.2</v>
      </c>
      <c r="G25" s="46">
        <v>209.11</v>
      </c>
      <c r="H25" s="46">
        <v>0</v>
      </c>
      <c r="I25" s="46">
        <v>0</v>
      </c>
      <c r="J25" s="46">
        <f>+'[1]EGRESOS DETALLADOS-4'!K29</f>
        <v>89</v>
      </c>
      <c r="K25" s="46">
        <f>+'[1]EGRESOS DETALLADOS-4'!L29</f>
        <v>221.61</v>
      </c>
      <c r="L25" s="46">
        <f>+'[1]EGRESOS DETALLADOS-4'!M29</f>
        <v>9.86</v>
      </c>
      <c r="M25" s="46">
        <f>+'[1]EGRESOS DETALLADOS-4'!N29</f>
        <v>799.58</v>
      </c>
      <c r="N25" s="46">
        <f>+'[1]EGRESOS DETALLADOS-4'!O29</f>
        <v>0</v>
      </c>
      <c r="O25" s="46">
        <v>0</v>
      </c>
      <c r="P25" s="46">
        <v>0</v>
      </c>
      <c r="Q25" s="46">
        <v>0</v>
      </c>
      <c r="R25" s="46">
        <f t="shared" si="0"/>
        <v>2001.3600000000001</v>
      </c>
      <c r="S25" s="47">
        <f t="shared" si="2"/>
        <v>37998.639999999999</v>
      </c>
      <c r="T25" s="48"/>
      <c r="U25" s="41"/>
      <c r="V25" s="42"/>
    </row>
    <row r="26" spans="1:22" ht="12.75" customHeight="1" x14ac:dyDescent="0.2">
      <c r="A26" s="43" t="s">
        <v>43</v>
      </c>
      <c r="B26" s="44" t="s">
        <v>44</v>
      </c>
      <c r="C26" s="51">
        <v>685318</v>
      </c>
      <c r="D26" s="45">
        <f>+'[1]EGRESOS DETALLADOS-4'!E30</f>
        <v>0</v>
      </c>
      <c r="E26" s="45">
        <f t="shared" si="1"/>
        <v>685318</v>
      </c>
      <c r="F26" s="46">
        <v>55398.03</v>
      </c>
      <c r="G26" s="46">
        <v>55084.93</v>
      </c>
      <c r="H26" s="46">
        <v>55155.34</v>
      </c>
      <c r="I26" s="46">
        <v>56630.42</v>
      </c>
      <c r="J26" s="46">
        <f>+'[1]EGRESOS DETALLADOS-4'!K30</f>
        <v>4659.76</v>
      </c>
      <c r="K26" s="46">
        <f>+'[1]EGRESOS DETALLADOS-4'!L30</f>
        <v>13532.12</v>
      </c>
      <c r="L26" s="46">
        <f>+'[1]EGRESOS DETALLADOS-4'!M30</f>
        <v>14734.49</v>
      </c>
      <c r="M26" s="46">
        <f>+'[1]EGRESOS DETALLADOS-4'!N30</f>
        <v>11599.11</v>
      </c>
      <c r="N26" s="46">
        <f>+'[1]EGRESOS DETALLADOS-4'!O30</f>
        <v>26894.080000000002</v>
      </c>
      <c r="O26" s="46">
        <v>0</v>
      </c>
      <c r="P26" s="46">
        <v>0</v>
      </c>
      <c r="Q26" s="46">
        <v>0</v>
      </c>
      <c r="R26" s="46">
        <f t="shared" si="0"/>
        <v>293688.27999999997</v>
      </c>
      <c r="S26" s="47">
        <f t="shared" si="2"/>
        <v>391629.72000000003</v>
      </c>
      <c r="T26" s="48"/>
      <c r="U26" s="41"/>
      <c r="V26" s="42"/>
    </row>
    <row r="27" spans="1:22" ht="12.75" customHeight="1" x14ac:dyDescent="0.2">
      <c r="A27" s="49" t="s">
        <v>45</v>
      </c>
      <c r="B27" s="50" t="s">
        <v>46</v>
      </c>
      <c r="C27" s="51">
        <v>18000</v>
      </c>
      <c r="D27" s="45">
        <f>+'[1]EGRESOS DETALLADOS-4'!E31</f>
        <v>0</v>
      </c>
      <c r="E27" s="45">
        <f t="shared" si="1"/>
        <v>18000</v>
      </c>
      <c r="F27" s="46">
        <v>1021</v>
      </c>
      <c r="G27" s="46">
        <v>1021</v>
      </c>
      <c r="H27" s="46">
        <v>1021</v>
      </c>
      <c r="I27" s="46">
        <v>1021</v>
      </c>
      <c r="J27" s="46">
        <f>+'[1]EGRESOS DETALLADOS-4'!K31</f>
        <v>510</v>
      </c>
      <c r="K27" s="46">
        <f>+'[1]EGRESOS DETALLADOS-4'!L31</f>
        <v>746</v>
      </c>
      <c r="L27" s="46">
        <f>+'[1]EGRESOS DETALLADOS-4'!M31</f>
        <v>187</v>
      </c>
      <c r="M27" s="46">
        <f>+'[1]EGRESOS DETALLADOS-4'!N31</f>
        <v>485</v>
      </c>
      <c r="N27" s="46">
        <f>+'[1]EGRESOS DETALLADOS-4'!O31</f>
        <v>163</v>
      </c>
      <c r="O27" s="46">
        <v>0</v>
      </c>
      <c r="P27" s="46">
        <v>0</v>
      </c>
      <c r="Q27" s="46">
        <v>0</v>
      </c>
      <c r="R27" s="46">
        <f t="shared" si="0"/>
        <v>6175</v>
      </c>
      <c r="S27" s="47">
        <f t="shared" si="2"/>
        <v>11825</v>
      </c>
      <c r="T27" s="48"/>
      <c r="U27" s="41"/>
      <c r="V27" s="42"/>
    </row>
    <row r="28" spans="1:22" ht="12.75" customHeight="1" x14ac:dyDescent="0.2">
      <c r="A28" s="43" t="s">
        <v>47</v>
      </c>
      <c r="B28" s="44" t="s">
        <v>48</v>
      </c>
      <c r="C28" s="51">
        <v>14400</v>
      </c>
      <c r="D28" s="45">
        <f>+'[1]EGRESOS DETALLADOS-4'!E32</f>
        <v>5000</v>
      </c>
      <c r="E28" s="45">
        <f t="shared" si="1"/>
        <v>19400</v>
      </c>
      <c r="F28" s="46">
        <v>0</v>
      </c>
      <c r="G28" s="46">
        <v>0</v>
      </c>
      <c r="H28" s="46">
        <v>800</v>
      </c>
      <c r="I28" s="46">
        <v>0</v>
      </c>
      <c r="J28" s="46">
        <f>+'[1]EGRESOS DETALLADOS-4'!K32</f>
        <v>0</v>
      </c>
      <c r="K28" s="46">
        <f>+'[1]EGRESOS DETALLADOS-4'!L32</f>
        <v>44.8</v>
      </c>
      <c r="L28" s="46">
        <f>+'[1]EGRESOS DETALLADOS-4'!M32</f>
        <v>44.8</v>
      </c>
      <c r="M28" s="46">
        <f>+'[1]EGRESOS DETALLADOS-4'!N32</f>
        <v>509.4</v>
      </c>
      <c r="N28" s="46">
        <f>+'[1]EGRESOS DETALLADOS-4'!O32</f>
        <v>0</v>
      </c>
      <c r="O28" s="46">
        <v>0</v>
      </c>
      <c r="P28" s="46">
        <v>0</v>
      </c>
      <c r="Q28" s="46">
        <v>0</v>
      </c>
      <c r="R28" s="46">
        <f t="shared" si="0"/>
        <v>1399</v>
      </c>
      <c r="S28" s="47">
        <f t="shared" si="2"/>
        <v>18001</v>
      </c>
      <c r="T28" s="48"/>
      <c r="U28" s="41"/>
      <c r="V28" s="42"/>
    </row>
    <row r="29" spans="1:22" ht="12.75" customHeight="1" x14ac:dyDescent="0.2">
      <c r="A29" s="43" t="s">
        <v>49</v>
      </c>
      <c r="B29" s="44" t="s">
        <v>50</v>
      </c>
      <c r="C29" s="51">
        <v>72000</v>
      </c>
      <c r="D29" s="45">
        <f>+'[1]EGRESOS DETALLADOS-4'!E33</f>
        <v>0</v>
      </c>
      <c r="E29" s="45">
        <f t="shared" si="1"/>
        <v>72000</v>
      </c>
      <c r="F29" s="46">
        <v>6000</v>
      </c>
      <c r="G29" s="46">
        <v>6000</v>
      </c>
      <c r="H29" s="46">
        <v>6000</v>
      </c>
      <c r="I29" s="46">
        <v>6000</v>
      </c>
      <c r="J29" s="46">
        <f>+'[1]EGRESOS DETALLADOS-4'!K33</f>
        <v>0</v>
      </c>
      <c r="K29" s="46">
        <f>+'[1]EGRESOS DETALLADOS-4'!L33</f>
        <v>0</v>
      </c>
      <c r="L29" s="46">
        <f>+'[1]EGRESOS DETALLADOS-4'!M33</f>
        <v>0</v>
      </c>
      <c r="M29" s="46">
        <f>+'[1]EGRESOS DETALLADOS-4'!N33</f>
        <v>2040</v>
      </c>
      <c r="N29" s="46">
        <f>+'[1]EGRESOS DETALLADOS-4'!O33</f>
        <v>0</v>
      </c>
      <c r="O29" s="46">
        <v>0</v>
      </c>
      <c r="P29" s="46">
        <v>0</v>
      </c>
      <c r="Q29" s="46">
        <v>0</v>
      </c>
      <c r="R29" s="46">
        <f t="shared" si="0"/>
        <v>26040</v>
      </c>
      <c r="S29" s="47">
        <f t="shared" si="2"/>
        <v>45960</v>
      </c>
      <c r="T29" s="48"/>
      <c r="U29" s="41"/>
      <c r="V29" s="42"/>
    </row>
    <row r="30" spans="1:22" ht="12.75" customHeight="1" x14ac:dyDescent="0.2">
      <c r="A30" s="43" t="s">
        <v>51</v>
      </c>
      <c r="B30" s="44" t="s">
        <v>52</v>
      </c>
      <c r="C30" s="51">
        <v>531466</v>
      </c>
      <c r="D30" s="45">
        <f>+'[1]EGRESOS DETALLADOS-4'!E34</f>
        <v>0</v>
      </c>
      <c r="E30" s="45">
        <f t="shared" si="1"/>
        <v>531466</v>
      </c>
      <c r="F30" s="46">
        <v>0</v>
      </c>
      <c r="G30" s="46">
        <v>0</v>
      </c>
      <c r="H30" s="46">
        <v>549.54</v>
      </c>
      <c r="I30" s="46">
        <v>0</v>
      </c>
      <c r="J30" s="46">
        <f>+'[1]EGRESOS DETALLADOS-4'!K34</f>
        <v>290.5</v>
      </c>
      <c r="K30" s="46">
        <f>+'[1]EGRESOS DETALLADOS-4'!L34</f>
        <v>5100</v>
      </c>
      <c r="L30" s="46">
        <f>+'[1]EGRESOS DETALLADOS-4'!M34</f>
        <v>1521.9</v>
      </c>
      <c r="M30" s="46">
        <f>+'[1]EGRESOS DETALLADOS-4'!N34</f>
        <v>199</v>
      </c>
      <c r="N30" s="46">
        <f>+'[1]EGRESOS DETALLADOS-4'!O34</f>
        <v>2149.6</v>
      </c>
      <c r="O30" s="46">
        <v>0</v>
      </c>
      <c r="P30" s="46">
        <v>0</v>
      </c>
      <c r="Q30" s="46">
        <v>0</v>
      </c>
      <c r="R30" s="46">
        <f t="shared" si="0"/>
        <v>9810.5400000000009</v>
      </c>
      <c r="S30" s="47">
        <f t="shared" si="2"/>
        <v>521655.46</v>
      </c>
      <c r="T30" s="48"/>
      <c r="U30" s="41"/>
      <c r="V30" s="42"/>
    </row>
    <row r="31" spans="1:22" ht="12.75" customHeight="1" x14ac:dyDescent="0.2">
      <c r="A31" s="43" t="s">
        <v>53</v>
      </c>
      <c r="B31" s="44" t="s">
        <v>54</v>
      </c>
      <c r="C31" s="51">
        <v>531466</v>
      </c>
      <c r="D31" s="45">
        <f>+'[1]EGRESOS DETALLADOS-4'!E35</f>
        <v>-50000</v>
      </c>
      <c r="E31" s="45">
        <f t="shared" si="1"/>
        <v>481466</v>
      </c>
      <c r="F31" s="46">
        <v>0</v>
      </c>
      <c r="G31" s="46">
        <v>0</v>
      </c>
      <c r="H31" s="46">
        <v>549.54</v>
      </c>
      <c r="I31" s="46">
        <v>0</v>
      </c>
      <c r="J31" s="46">
        <f>+'[1]EGRESOS DETALLADOS-4'!K35</f>
        <v>0</v>
      </c>
      <c r="K31" s="46">
        <f>+'[1]EGRESOS DETALLADOS-4'!L35</f>
        <v>0</v>
      </c>
      <c r="L31" s="46">
        <f>+'[1]EGRESOS DETALLADOS-4'!M35</f>
        <v>0</v>
      </c>
      <c r="M31" s="46">
        <f>+'[1]EGRESOS DETALLADOS-4'!N35</f>
        <v>0</v>
      </c>
      <c r="N31" s="46">
        <f>+'[1]EGRESOS DETALLADOS-4'!O35</f>
        <v>0</v>
      </c>
      <c r="O31" s="46">
        <v>0</v>
      </c>
      <c r="P31" s="46">
        <v>0</v>
      </c>
      <c r="Q31" s="46">
        <v>0</v>
      </c>
      <c r="R31" s="46">
        <f t="shared" si="0"/>
        <v>549.54</v>
      </c>
      <c r="S31" s="47">
        <f t="shared" si="2"/>
        <v>480916.46</v>
      </c>
      <c r="T31" s="48"/>
      <c r="U31" s="41"/>
      <c r="V31" s="42"/>
    </row>
    <row r="32" spans="1:22" ht="12.75" customHeight="1" x14ac:dyDescent="0.2">
      <c r="A32" s="43" t="s">
        <v>55</v>
      </c>
      <c r="B32" s="44" t="s">
        <v>56</v>
      </c>
      <c r="C32" s="51">
        <v>16600</v>
      </c>
      <c r="D32" s="45">
        <f>+'[1]EGRESOS DETALLADOS-4'!E36</f>
        <v>0</v>
      </c>
      <c r="E32" s="45">
        <f t="shared" si="1"/>
        <v>16600</v>
      </c>
      <c r="F32" s="46">
        <v>0</v>
      </c>
      <c r="G32" s="46">
        <v>0</v>
      </c>
      <c r="H32" s="46">
        <v>35.619999999999997</v>
      </c>
      <c r="I32" s="46">
        <v>0</v>
      </c>
      <c r="J32" s="46">
        <f>+'[1]EGRESOS DETALLADOS-4'!K36</f>
        <v>9597.4500000000007</v>
      </c>
      <c r="K32" s="46">
        <f>+'[1]EGRESOS DETALLADOS-4'!L36</f>
        <v>14492.42</v>
      </c>
      <c r="L32" s="46">
        <f>+'[1]EGRESOS DETALLADOS-4'!M36</f>
        <v>14002.35</v>
      </c>
      <c r="M32" s="46">
        <f>+'[1]EGRESOS DETALLADOS-4'!N36</f>
        <v>13796.49</v>
      </c>
      <c r="N32" s="46">
        <f>+'[1]EGRESOS DETALLADOS-4'!O36</f>
        <v>13953</v>
      </c>
      <c r="O32" s="46">
        <v>0</v>
      </c>
      <c r="P32" s="46">
        <v>0</v>
      </c>
      <c r="Q32" s="46">
        <v>0</v>
      </c>
      <c r="R32" s="46">
        <f t="shared" si="0"/>
        <v>65877.33</v>
      </c>
      <c r="S32" s="47">
        <f t="shared" si="2"/>
        <v>-49277.33</v>
      </c>
      <c r="T32" s="48"/>
      <c r="U32" s="41"/>
      <c r="V32" s="42"/>
    </row>
    <row r="33" spans="1:22" ht="12.75" customHeight="1" x14ac:dyDescent="0.2">
      <c r="A33" s="52"/>
      <c r="B33" s="53" t="s">
        <v>57</v>
      </c>
      <c r="C33" s="54">
        <f>SUM(C16:C32)</f>
        <v>9330000</v>
      </c>
      <c r="D33" s="54">
        <f>SUM(D16:D32)</f>
        <v>61100</v>
      </c>
      <c r="E33" s="54">
        <f>SUM(E16:E32)</f>
        <v>9391100</v>
      </c>
      <c r="F33" s="54">
        <f>SUM(F16:F32)</f>
        <v>619053.29999999993</v>
      </c>
      <c r="G33" s="54">
        <f>SUM(G16:G32)</f>
        <v>617935.28</v>
      </c>
      <c r="H33" s="54">
        <f t="shared" ref="H33:Q33" si="3">SUM(H16:H32)</f>
        <v>634202.79</v>
      </c>
      <c r="I33" s="54">
        <f t="shared" si="3"/>
        <v>637585.05000000005</v>
      </c>
      <c r="J33" s="54">
        <f t="shared" si="3"/>
        <v>718393.90999999992</v>
      </c>
      <c r="K33" s="54">
        <f>SUM(K16:K32)</f>
        <v>718762.02</v>
      </c>
      <c r="L33" s="54">
        <f t="shared" si="3"/>
        <v>1684129.1800000002</v>
      </c>
      <c r="M33" s="54">
        <f t="shared" si="3"/>
        <v>719388.58000000007</v>
      </c>
      <c r="N33" s="54">
        <f>SUM(N16:N32)</f>
        <v>829898.73000000021</v>
      </c>
      <c r="O33" s="54">
        <f>SUM(O16:O32)</f>
        <v>0</v>
      </c>
      <c r="P33" s="54">
        <f t="shared" si="3"/>
        <v>0</v>
      </c>
      <c r="Q33" s="54">
        <f t="shared" si="3"/>
        <v>0</v>
      </c>
      <c r="R33" s="54">
        <f t="shared" si="0"/>
        <v>7179348.8400000008</v>
      </c>
      <c r="S33" s="55">
        <f>SUM(S16:S32)</f>
        <v>2211751.1599999997</v>
      </c>
      <c r="T33" s="48"/>
      <c r="U33" s="42"/>
      <c r="V33" s="41"/>
    </row>
    <row r="34" spans="1:22" ht="12.75" customHeight="1" x14ac:dyDescent="0.2">
      <c r="A34" s="43" t="s">
        <v>58</v>
      </c>
      <c r="B34" s="44" t="s">
        <v>59</v>
      </c>
      <c r="C34" s="45">
        <v>550000</v>
      </c>
      <c r="D34" s="45">
        <f>+'[1]EGRESOS DETALLADOS-4'!E39</f>
        <v>-563000</v>
      </c>
      <c r="E34" s="45">
        <f>+C34+D34</f>
        <v>-13000</v>
      </c>
      <c r="F34" s="46">
        <v>56745.760000000002</v>
      </c>
      <c r="G34" s="46">
        <v>18558.71</v>
      </c>
      <c r="H34" s="46">
        <v>20748.48</v>
      </c>
      <c r="I34" s="46">
        <v>53234.81</v>
      </c>
      <c r="J34" s="46">
        <f>+'[1]EGRESOS DETALLADOS-4'!K39</f>
        <v>0</v>
      </c>
      <c r="K34" s="46">
        <f>+'[1]EGRESOS DETALLADOS-4'!L39</f>
        <v>0</v>
      </c>
      <c r="L34" s="46">
        <f>+'[1]EGRESOS DETALLADOS-4'!M39</f>
        <v>0</v>
      </c>
      <c r="M34" s="46">
        <f>+'[1]EGRESOS DETALLADOS-4'!N39</f>
        <v>0</v>
      </c>
      <c r="N34" s="46">
        <f>+'[1]EGRESOS DETALLADOS-4'!O39</f>
        <v>0</v>
      </c>
      <c r="O34" s="46">
        <v>0</v>
      </c>
      <c r="P34" s="46">
        <v>0</v>
      </c>
      <c r="Q34" s="46">
        <v>0</v>
      </c>
      <c r="R34" s="46">
        <f t="shared" si="0"/>
        <v>149287.76</v>
      </c>
      <c r="S34" s="47">
        <f>+E34-R34</f>
        <v>-162287.76</v>
      </c>
      <c r="T34" s="48"/>
      <c r="U34" s="41"/>
      <c r="V34" s="41"/>
    </row>
    <row r="35" spans="1:22" ht="12.75" customHeight="1" x14ac:dyDescent="0.2">
      <c r="A35" s="43">
        <v>112</v>
      </c>
      <c r="B35" s="44" t="s">
        <v>60</v>
      </c>
      <c r="C35" s="45">
        <v>15000</v>
      </c>
      <c r="D35" s="45">
        <f>+'[1]EGRESOS DETALLADOS-4'!E40</f>
        <v>-340000</v>
      </c>
      <c r="E35" s="45">
        <f t="shared" ref="E35:E63" si="4">+C35+D35</f>
        <v>-325000</v>
      </c>
      <c r="F35" s="46">
        <v>0</v>
      </c>
      <c r="G35" s="46">
        <v>224.2</v>
      </c>
      <c r="H35" s="46">
        <v>293</v>
      </c>
      <c r="I35" s="46">
        <v>19.600000000000001</v>
      </c>
      <c r="J35" s="46">
        <f>+'[1]EGRESOS DETALLADOS-4'!K40</f>
        <v>0</v>
      </c>
      <c r="K35" s="46">
        <f>+'[1]EGRESOS DETALLADOS-4'!L40</f>
        <v>0</v>
      </c>
      <c r="L35" s="46">
        <f>+'[1]EGRESOS DETALLADOS-4'!M40</f>
        <v>0</v>
      </c>
      <c r="M35" s="46">
        <f>+'[1]EGRESOS DETALLADOS-4'!N40</f>
        <v>0</v>
      </c>
      <c r="N35" s="46">
        <f>+'[1]EGRESOS DETALLADOS-4'!O40</f>
        <v>0</v>
      </c>
      <c r="O35" s="46">
        <v>0</v>
      </c>
      <c r="P35" s="46">
        <v>0</v>
      </c>
      <c r="Q35" s="46">
        <v>0</v>
      </c>
      <c r="R35" s="46">
        <f t="shared" si="0"/>
        <v>536.80000000000007</v>
      </c>
      <c r="S35" s="47">
        <f t="shared" ref="S35:S63" si="5">+E35-R35</f>
        <v>-325536.8</v>
      </c>
      <c r="T35" s="48"/>
      <c r="U35" s="41"/>
      <c r="V35" s="41"/>
    </row>
    <row r="36" spans="1:22" ht="12.75" customHeight="1" x14ac:dyDescent="0.2">
      <c r="A36" s="43" t="s">
        <v>61</v>
      </c>
      <c r="B36" s="44" t="s">
        <v>62</v>
      </c>
      <c r="C36" s="45">
        <v>210000</v>
      </c>
      <c r="D36" s="45">
        <f>+'[1]EGRESOS DETALLADOS-4'!E41</f>
        <v>-190000</v>
      </c>
      <c r="E36" s="45">
        <f t="shared" si="4"/>
        <v>20000</v>
      </c>
      <c r="F36" s="46">
        <v>290</v>
      </c>
      <c r="G36" s="46">
        <v>8949</v>
      </c>
      <c r="H36" s="46">
        <v>15729.57</v>
      </c>
      <c r="I36" s="46">
        <v>12058.52</v>
      </c>
      <c r="J36" s="46">
        <f>+'[1]EGRESOS DETALLADOS-4'!K41</f>
        <v>12401.13</v>
      </c>
      <c r="K36" s="46">
        <f>+'[1]EGRESOS DETALLADOS-4'!L41</f>
        <v>0</v>
      </c>
      <c r="L36" s="46">
        <f>+'[1]EGRESOS DETALLADOS-4'!M41</f>
        <v>6725.85</v>
      </c>
      <c r="M36" s="46">
        <f>+'[1]EGRESOS DETALLADOS-4'!N41</f>
        <v>14702.42</v>
      </c>
      <c r="N36" s="46">
        <f>+'[1]EGRESOS DETALLADOS-4'!O41</f>
        <v>3331.55</v>
      </c>
      <c r="O36" s="46">
        <v>0</v>
      </c>
      <c r="P36" s="46">
        <v>0</v>
      </c>
      <c r="Q36" s="46">
        <v>0</v>
      </c>
      <c r="R36" s="46">
        <f t="shared" si="0"/>
        <v>74188.039999999994</v>
      </c>
      <c r="S36" s="47">
        <f t="shared" si="5"/>
        <v>-54188.039999999994</v>
      </c>
      <c r="T36" s="48"/>
      <c r="U36" s="41"/>
      <c r="V36" s="41"/>
    </row>
    <row r="37" spans="1:22" ht="12.75" customHeight="1" x14ac:dyDescent="0.2">
      <c r="A37" s="43" t="s">
        <v>63</v>
      </c>
      <c r="B37" s="44" t="s">
        <v>64</v>
      </c>
      <c r="C37" s="45">
        <v>5000</v>
      </c>
      <c r="D37" s="45">
        <f>+'[1]EGRESOS DETALLADOS-4'!E42</f>
        <v>100000</v>
      </c>
      <c r="E37" s="45">
        <f t="shared" si="4"/>
        <v>105000</v>
      </c>
      <c r="F37" s="46">
        <v>0</v>
      </c>
      <c r="G37" s="46">
        <v>310.5</v>
      </c>
      <c r="H37" s="46">
        <v>535</v>
      </c>
      <c r="I37" s="46">
        <v>0</v>
      </c>
      <c r="J37" s="46">
        <f>+'[1]EGRESOS DETALLADOS-4'!K42</f>
        <v>0</v>
      </c>
      <c r="K37" s="46">
        <f>+'[1]EGRESOS DETALLADOS-4'!L42</f>
        <v>0</v>
      </c>
      <c r="L37" s="46">
        <f>+'[1]EGRESOS DETALLADOS-4'!M42</f>
        <v>0</v>
      </c>
      <c r="M37" s="46">
        <f>+'[1]EGRESOS DETALLADOS-4'!N42</f>
        <v>0</v>
      </c>
      <c r="N37" s="46">
        <f>+'[1]EGRESOS DETALLADOS-4'!O42</f>
        <v>0</v>
      </c>
      <c r="O37" s="46">
        <v>0</v>
      </c>
      <c r="P37" s="46">
        <v>0</v>
      </c>
      <c r="Q37" s="46">
        <v>0</v>
      </c>
      <c r="R37" s="46">
        <f t="shared" si="0"/>
        <v>845.5</v>
      </c>
      <c r="S37" s="47">
        <f t="shared" si="5"/>
        <v>104154.5</v>
      </c>
      <c r="T37" s="48"/>
      <c r="U37" s="41"/>
      <c r="V37" s="41"/>
    </row>
    <row r="38" spans="1:22" ht="12.75" customHeight="1" x14ac:dyDescent="0.2">
      <c r="A38" s="43">
        <v>115</v>
      </c>
      <c r="B38" s="44" t="s">
        <v>65</v>
      </c>
      <c r="C38" s="45">
        <v>5000</v>
      </c>
      <c r="D38" s="45">
        <f>+'[1]EGRESOS DETALLADOS-4'!E43</f>
        <v>0</v>
      </c>
      <c r="E38" s="45">
        <f t="shared" si="4"/>
        <v>5000</v>
      </c>
      <c r="F38" s="46">
        <v>0</v>
      </c>
      <c r="G38" s="46">
        <v>460</v>
      </c>
      <c r="H38" s="46">
        <v>431</v>
      </c>
      <c r="I38" s="46">
        <v>395</v>
      </c>
      <c r="J38" s="46">
        <f>+'[1]EGRESOS DETALLADOS-4'!K43</f>
        <v>2795</v>
      </c>
      <c r="K38" s="46">
        <f>+'[1]EGRESOS DETALLADOS-4'!L43</f>
        <v>10455</v>
      </c>
      <c r="L38" s="46">
        <f>+'[1]EGRESOS DETALLADOS-4'!M43</f>
        <v>0</v>
      </c>
      <c r="M38" s="46">
        <f>+'[1]EGRESOS DETALLADOS-4'!N43</f>
        <v>0</v>
      </c>
      <c r="N38" s="46">
        <f>+'[1]EGRESOS DETALLADOS-4'!O43</f>
        <v>0</v>
      </c>
      <c r="O38" s="46">
        <v>0</v>
      </c>
      <c r="P38" s="46">
        <v>0</v>
      </c>
      <c r="Q38" s="46">
        <v>0</v>
      </c>
      <c r="R38" s="46">
        <f t="shared" si="0"/>
        <v>14536</v>
      </c>
      <c r="S38" s="47">
        <f t="shared" si="5"/>
        <v>-9536</v>
      </c>
      <c r="T38" s="48"/>
      <c r="U38" s="41"/>
      <c r="V38" s="42"/>
    </row>
    <row r="39" spans="1:22" ht="12.75" customHeight="1" x14ac:dyDescent="0.2">
      <c r="A39" s="43" t="s">
        <v>66</v>
      </c>
      <c r="B39" s="44" t="s">
        <v>67</v>
      </c>
      <c r="C39" s="45">
        <v>50000</v>
      </c>
      <c r="D39" s="45">
        <f>+'[1]EGRESOS DETALLADOS-4'!E44</f>
        <v>0</v>
      </c>
      <c r="E39" s="45">
        <f t="shared" si="4"/>
        <v>50000</v>
      </c>
      <c r="F39" s="46">
        <v>20502</v>
      </c>
      <c r="G39" s="46">
        <v>300</v>
      </c>
      <c r="H39" s="46">
        <v>0</v>
      </c>
      <c r="I39" s="46">
        <v>0</v>
      </c>
      <c r="J39" s="46">
        <f>+'[1]EGRESOS DETALLADOS-4'!K44</f>
        <v>0</v>
      </c>
      <c r="K39" s="46">
        <f>+'[1]EGRESOS DETALLADOS-4'!L44</f>
        <v>0</v>
      </c>
      <c r="L39" s="46">
        <f>+'[1]EGRESOS DETALLADOS-4'!M44</f>
        <v>0</v>
      </c>
      <c r="M39" s="46">
        <f>+'[1]EGRESOS DETALLADOS-4'!N44</f>
        <v>0</v>
      </c>
      <c r="N39" s="46">
        <f>+'[1]EGRESOS DETALLADOS-4'!O44</f>
        <v>0</v>
      </c>
      <c r="O39" s="46">
        <v>0</v>
      </c>
      <c r="P39" s="46">
        <v>0</v>
      </c>
      <c r="Q39" s="46">
        <v>0</v>
      </c>
      <c r="R39" s="46">
        <f t="shared" si="0"/>
        <v>20802</v>
      </c>
      <c r="S39" s="47">
        <f t="shared" si="5"/>
        <v>29198</v>
      </c>
      <c r="T39" s="48"/>
      <c r="U39" s="41"/>
      <c r="V39" s="41"/>
    </row>
    <row r="40" spans="1:22" ht="12.75" customHeight="1" x14ac:dyDescent="0.2">
      <c r="A40" s="43" t="s">
        <v>68</v>
      </c>
      <c r="B40" s="44" t="s">
        <v>69</v>
      </c>
      <c r="C40" s="45">
        <v>25000</v>
      </c>
      <c r="D40" s="45">
        <f>+'[1]EGRESOS DETALLADOS-4'!E45</f>
        <v>-65000</v>
      </c>
      <c r="E40" s="45">
        <f t="shared" si="4"/>
        <v>-40000</v>
      </c>
      <c r="F40" s="46">
        <v>0</v>
      </c>
      <c r="G40" s="46">
        <v>396</v>
      </c>
      <c r="H40" s="46">
        <v>527.5</v>
      </c>
      <c r="I40" s="46">
        <v>6713.4</v>
      </c>
      <c r="J40" s="46">
        <f>+'[1]EGRESOS DETALLADOS-4'!K45</f>
        <v>0</v>
      </c>
      <c r="K40" s="46">
        <f>+'[1]EGRESOS DETALLADOS-4'!L45</f>
        <v>1010</v>
      </c>
      <c r="L40" s="46">
        <f>+'[1]EGRESOS DETALLADOS-4'!M45</f>
        <v>0</v>
      </c>
      <c r="M40" s="46">
        <f>+'[1]EGRESOS DETALLADOS-4'!N45</f>
        <v>0</v>
      </c>
      <c r="N40" s="46">
        <f>+'[1]EGRESOS DETALLADOS-4'!O45</f>
        <v>0</v>
      </c>
      <c r="O40" s="46">
        <v>0</v>
      </c>
      <c r="P40" s="46">
        <v>0</v>
      </c>
      <c r="Q40" s="46">
        <v>0</v>
      </c>
      <c r="R40" s="46">
        <f t="shared" si="0"/>
        <v>8646.9</v>
      </c>
      <c r="S40" s="47">
        <f t="shared" si="5"/>
        <v>-48646.9</v>
      </c>
      <c r="T40" s="48"/>
      <c r="U40" s="41"/>
      <c r="V40" s="42"/>
    </row>
    <row r="41" spans="1:22" ht="12.75" customHeight="1" x14ac:dyDescent="0.2">
      <c r="A41" s="43" t="s">
        <v>70</v>
      </c>
      <c r="B41" s="44" t="s">
        <v>71</v>
      </c>
      <c r="C41" s="46">
        <v>210000</v>
      </c>
      <c r="D41" s="45">
        <f>+'[1]EGRESOS DETALLADOS-4'!E46</f>
        <v>-40000</v>
      </c>
      <c r="E41" s="45">
        <f t="shared" si="4"/>
        <v>170000</v>
      </c>
      <c r="F41" s="46">
        <v>3041.9</v>
      </c>
      <c r="G41" s="46">
        <v>5941.76</v>
      </c>
      <c r="H41" s="46">
        <v>16533.400000000001</v>
      </c>
      <c r="I41" s="46">
        <v>11115.85</v>
      </c>
      <c r="J41" s="46">
        <f>+'[1]EGRESOS DETALLADOS-4'!K46+'[1]EGRESOS DETALLADOS-4'!K47</f>
        <v>4950</v>
      </c>
      <c r="K41" s="46">
        <f>+'[1]EGRESOS DETALLADOS-4'!L46+'[1]EGRESOS DETALLADOS-4'!L47</f>
        <v>14490</v>
      </c>
      <c r="L41" s="46">
        <f>+'[1]EGRESOS DETALLADOS-4'!M46+'[1]EGRESOS DETALLADOS-4'!M47</f>
        <v>8265</v>
      </c>
      <c r="M41" s="46">
        <f>+'[1]EGRESOS DETALLADOS-4'!N46+'[1]EGRESOS DETALLADOS-4'!N47</f>
        <v>14745</v>
      </c>
      <c r="N41" s="46">
        <f>+'[1]EGRESOS DETALLADOS-4'!O46+'[1]EGRESOS DETALLADOS-4'!O47</f>
        <v>8720</v>
      </c>
      <c r="O41" s="46">
        <v>0</v>
      </c>
      <c r="P41" s="46">
        <v>0</v>
      </c>
      <c r="Q41" s="46">
        <v>0</v>
      </c>
      <c r="R41" s="46">
        <f t="shared" si="0"/>
        <v>87802.91</v>
      </c>
      <c r="S41" s="47">
        <f t="shared" si="5"/>
        <v>82197.09</v>
      </c>
      <c r="T41" s="48"/>
      <c r="U41" s="41"/>
      <c r="V41" s="41"/>
    </row>
    <row r="42" spans="1:22" ht="12.75" customHeight="1" x14ac:dyDescent="0.2">
      <c r="A42" s="43">
        <v>134</v>
      </c>
      <c r="B42" s="44" t="s">
        <v>72</v>
      </c>
      <c r="C42" s="46">
        <v>15000</v>
      </c>
      <c r="D42" s="45">
        <f>+'[1]EGRESOS DETALLADOS-4'!E48</f>
        <v>0</v>
      </c>
      <c r="E42" s="45">
        <f t="shared" si="4"/>
        <v>15000</v>
      </c>
      <c r="F42" s="46">
        <v>0</v>
      </c>
      <c r="G42" s="46">
        <v>1071.2</v>
      </c>
      <c r="H42" s="46">
        <v>2604.16</v>
      </c>
      <c r="I42" s="46">
        <v>190.84</v>
      </c>
      <c r="J42" s="46">
        <f>+'[1]EGRESOS DETALLADOS-4'!K48</f>
        <v>600</v>
      </c>
      <c r="K42" s="46">
        <f>+'[1]EGRESOS DETALLADOS-4'!L48</f>
        <v>0</v>
      </c>
      <c r="L42" s="46">
        <f>+'[1]EGRESOS DETALLADOS-4'!M48</f>
        <v>348</v>
      </c>
      <c r="M42" s="46">
        <f>+'[1]EGRESOS DETALLADOS-4'!N48</f>
        <v>6505</v>
      </c>
      <c r="N42" s="46">
        <f>+'[1]EGRESOS DETALLADOS-4'!O48</f>
        <v>0</v>
      </c>
      <c r="O42" s="46">
        <v>0</v>
      </c>
      <c r="P42" s="46">
        <v>0</v>
      </c>
      <c r="Q42" s="46">
        <v>0</v>
      </c>
      <c r="R42" s="46">
        <f t="shared" si="0"/>
        <v>11319.2</v>
      </c>
      <c r="S42" s="47">
        <f t="shared" si="5"/>
        <v>3680.7999999999993</v>
      </c>
      <c r="T42" s="48"/>
      <c r="U42" s="41"/>
      <c r="V42" s="41"/>
    </row>
    <row r="43" spans="1:22" ht="12.75" customHeight="1" x14ac:dyDescent="0.2">
      <c r="A43" s="43" t="s">
        <v>73</v>
      </c>
      <c r="B43" s="44" t="s">
        <v>74</v>
      </c>
      <c r="C43" s="46">
        <v>10000</v>
      </c>
      <c r="D43" s="45">
        <v>0</v>
      </c>
      <c r="E43" s="45">
        <f t="shared" si="4"/>
        <v>10000</v>
      </c>
      <c r="F43" s="46">
        <v>0</v>
      </c>
      <c r="G43" s="46">
        <v>0</v>
      </c>
      <c r="H43" s="46">
        <v>0</v>
      </c>
      <c r="I43" s="46">
        <v>0</v>
      </c>
      <c r="J43" s="46">
        <f>+'[1]EGRESOS DETALLADOS-4'!K49</f>
        <v>0</v>
      </c>
      <c r="K43" s="46">
        <f>+'[1]EGRESOS DETALLADOS-4'!L49</f>
        <v>0</v>
      </c>
      <c r="L43" s="46">
        <f>+'[1]EGRESOS DETALLADOS-4'!M49</f>
        <v>0</v>
      </c>
      <c r="M43" s="46">
        <f>+'[1]EGRESOS DETALLADOS-4'!N49</f>
        <v>0</v>
      </c>
      <c r="N43" s="46">
        <f>+'[1]EGRESOS DETALLADOS-4'!O49</f>
        <v>0</v>
      </c>
      <c r="O43" s="46">
        <v>0</v>
      </c>
      <c r="P43" s="46">
        <v>0</v>
      </c>
      <c r="Q43" s="46">
        <v>0</v>
      </c>
      <c r="R43" s="46">
        <f t="shared" si="0"/>
        <v>0</v>
      </c>
      <c r="S43" s="47">
        <f t="shared" si="5"/>
        <v>10000</v>
      </c>
      <c r="T43" s="48"/>
      <c r="U43" s="41"/>
      <c r="V43" s="41"/>
    </row>
    <row r="44" spans="1:22" ht="12.75" customHeight="1" x14ac:dyDescent="0.2">
      <c r="A44" s="43" t="s">
        <v>75</v>
      </c>
      <c r="B44" s="44" t="s">
        <v>76</v>
      </c>
      <c r="C44" s="46">
        <v>1920000</v>
      </c>
      <c r="D44" s="45">
        <f>+'[1]EGRESOS DETALLADOS-4'!E50+'[1]EGRESOS DETALLADOS-4'!E51</f>
        <v>648000</v>
      </c>
      <c r="E44" s="45">
        <f t="shared" si="4"/>
        <v>2568000</v>
      </c>
      <c r="F44" s="46">
        <v>0</v>
      </c>
      <c r="G44" s="46">
        <v>0</v>
      </c>
      <c r="H44" s="46">
        <v>0</v>
      </c>
      <c r="I44" s="46">
        <v>0</v>
      </c>
      <c r="J44" s="46">
        <f>+'[1]EGRESOS DETALLADOS-4'!K50+'[1]EGRESOS DETALLADOS-4'!K51</f>
        <v>23650</v>
      </c>
      <c r="K44" s="46">
        <f>+'[1]EGRESOS DETALLADOS-4'!L50+'[1]EGRESOS DETALLADOS-4'!L51</f>
        <v>58269.599999999999</v>
      </c>
      <c r="L44" s="46">
        <f>+'[1]EGRESOS DETALLADOS-4'!M50+'[1]EGRESOS DETALLADOS-4'!M51</f>
        <v>183816</v>
      </c>
      <c r="M44" s="46">
        <f>+'[1]EGRESOS DETALLADOS-4'!N50+'[1]EGRESOS DETALLADOS-4'!N51</f>
        <v>77714.5</v>
      </c>
      <c r="N44" s="46">
        <f>+'[1]EGRESOS DETALLADOS-4'!O50+'[1]EGRESOS DETALLADOS-4'!O51</f>
        <v>0</v>
      </c>
      <c r="O44" s="46">
        <v>0</v>
      </c>
      <c r="P44" s="46">
        <v>0</v>
      </c>
      <c r="Q44" s="46">
        <v>0</v>
      </c>
      <c r="R44" s="46">
        <f t="shared" si="0"/>
        <v>343450.1</v>
      </c>
      <c r="S44" s="47">
        <f t="shared" si="5"/>
        <v>2224549.9</v>
      </c>
      <c r="T44" s="48"/>
      <c r="U44" s="41"/>
      <c r="V44" s="41"/>
    </row>
    <row r="45" spans="1:22" ht="12.75" customHeight="1" x14ac:dyDescent="0.2">
      <c r="A45" s="43" t="s">
        <v>77</v>
      </c>
      <c r="B45" s="44" t="s">
        <v>78</v>
      </c>
      <c r="C45" s="46">
        <v>627735</v>
      </c>
      <c r="D45" s="45">
        <f>+'[1]EGRESOS DETALLADOS-4'!E52+'[1]EGRESOS DETALLADOS-4'!E53</f>
        <v>140000</v>
      </c>
      <c r="E45" s="45">
        <f t="shared" si="4"/>
        <v>767735</v>
      </c>
      <c r="F45" s="46">
        <v>0</v>
      </c>
      <c r="G45" s="46">
        <v>2296.2800000000002</v>
      </c>
      <c r="H45" s="46">
        <v>3605.79</v>
      </c>
      <c r="I45" s="46">
        <v>17830.259999999998</v>
      </c>
      <c r="J45" s="46">
        <f>+'[1]EGRESOS DETALLADOS-4'!K52+'[1]EGRESOS DETALLADOS-4'!K53</f>
        <v>0</v>
      </c>
      <c r="K45" s="46">
        <f>+'[1]EGRESOS DETALLADOS-4'!L52+'[1]EGRESOS DETALLADOS-4'!L53</f>
        <v>8848</v>
      </c>
      <c r="L45" s="46">
        <f>+'[1]EGRESOS DETALLADOS-4'!M52+'[1]EGRESOS DETALLADOS-4'!M53</f>
        <v>0</v>
      </c>
      <c r="M45" s="46">
        <f>+'[1]EGRESOS DETALLADOS-4'!N51+'[1]EGRESOS DETALLADOS-4'!N52</f>
        <v>33550</v>
      </c>
      <c r="N45" s="46">
        <f>+'[1]EGRESOS DETALLADOS-4'!O51+'[1]EGRESOS DETALLADOS-4'!O52</f>
        <v>50400.24</v>
      </c>
      <c r="O45" s="46">
        <v>0</v>
      </c>
      <c r="P45" s="46">
        <v>0</v>
      </c>
      <c r="Q45" s="46">
        <v>0</v>
      </c>
      <c r="R45" s="46">
        <f t="shared" si="0"/>
        <v>116530.57</v>
      </c>
      <c r="S45" s="47">
        <f t="shared" si="5"/>
        <v>651204.42999999993</v>
      </c>
      <c r="T45" s="48"/>
      <c r="U45" s="41"/>
      <c r="V45" s="41"/>
    </row>
    <row r="46" spans="1:22" ht="12.75" customHeight="1" x14ac:dyDescent="0.2">
      <c r="A46" s="43" t="s">
        <v>79</v>
      </c>
      <c r="B46" s="44" t="s">
        <v>80</v>
      </c>
      <c r="C46" s="46">
        <v>60000</v>
      </c>
      <c r="D46" s="45">
        <f>+'[1]EGRESOS DETALLADOS-4'!E54</f>
        <v>8400</v>
      </c>
      <c r="E46" s="45">
        <f t="shared" si="4"/>
        <v>68400</v>
      </c>
      <c r="F46" s="46">
        <v>0</v>
      </c>
      <c r="G46" s="46">
        <v>0</v>
      </c>
      <c r="H46" s="46">
        <v>0</v>
      </c>
      <c r="I46" s="46">
        <v>13843.2</v>
      </c>
      <c r="J46" s="46">
        <f>+'[1]EGRESOS DETALLADOS-4'!K54</f>
        <v>0</v>
      </c>
      <c r="K46" s="46">
        <f>+'[1]EGRESOS DETALLADOS-4'!L54</f>
        <v>0</v>
      </c>
      <c r="L46" s="46">
        <f>+'[1]EGRESOS DETALLADOS-4'!M54</f>
        <v>0</v>
      </c>
      <c r="M46" s="46">
        <f>+'[1]EGRESOS DETALLADOS-4'!N54</f>
        <v>0</v>
      </c>
      <c r="N46" s="46">
        <f>+'[1]EGRESOS DETALLADOS-4'!O54</f>
        <v>0</v>
      </c>
      <c r="O46" s="46">
        <v>0</v>
      </c>
      <c r="P46" s="46">
        <v>0</v>
      </c>
      <c r="Q46" s="46">
        <v>0</v>
      </c>
      <c r="R46" s="46">
        <f t="shared" si="0"/>
        <v>13843.2</v>
      </c>
      <c r="S46" s="47">
        <f t="shared" si="5"/>
        <v>54556.800000000003</v>
      </c>
      <c r="T46" s="48"/>
      <c r="U46" s="41"/>
      <c r="V46" s="41"/>
    </row>
    <row r="47" spans="1:22" ht="12.75" customHeight="1" x14ac:dyDescent="0.2">
      <c r="A47" s="43" t="s">
        <v>81</v>
      </c>
      <c r="B47" s="44" t="s">
        <v>82</v>
      </c>
      <c r="C47" s="46">
        <v>10000</v>
      </c>
      <c r="D47" s="45">
        <v>0</v>
      </c>
      <c r="E47" s="45">
        <f t="shared" si="4"/>
        <v>10000</v>
      </c>
      <c r="F47" s="46">
        <v>0</v>
      </c>
      <c r="G47" s="46">
        <v>0</v>
      </c>
      <c r="H47" s="46">
        <v>0</v>
      </c>
      <c r="I47" s="46">
        <v>0</v>
      </c>
      <c r="J47" s="46">
        <f>+'[1]EGRESOS DETALLADOS-4'!K55</f>
        <v>17000</v>
      </c>
      <c r="K47" s="46">
        <f>+'[1]EGRESOS DETALLADOS-4'!L55</f>
        <v>1500</v>
      </c>
      <c r="L47" s="46">
        <f>+'[1]EGRESOS DETALLADOS-4'!M55</f>
        <v>0</v>
      </c>
      <c r="M47" s="46">
        <f>+'[1]EGRESOS DETALLADOS-4'!N55</f>
        <v>17000</v>
      </c>
      <c r="N47" s="46">
        <f>+'[1]EGRESOS DETALLADOS-4'!O55</f>
        <v>0</v>
      </c>
      <c r="O47" s="46">
        <v>0</v>
      </c>
      <c r="P47" s="46">
        <v>0</v>
      </c>
      <c r="Q47" s="46">
        <v>0</v>
      </c>
      <c r="R47" s="46">
        <f t="shared" si="0"/>
        <v>35500</v>
      </c>
      <c r="S47" s="47">
        <f t="shared" si="5"/>
        <v>-25500</v>
      </c>
      <c r="T47" s="48"/>
      <c r="U47" s="41"/>
      <c r="V47" s="41"/>
    </row>
    <row r="48" spans="1:22" ht="12.75" customHeight="1" x14ac:dyDescent="0.2">
      <c r="A48" s="43" t="s">
        <v>83</v>
      </c>
      <c r="B48" s="44" t="s">
        <v>84</v>
      </c>
      <c r="C48" s="46">
        <v>200000</v>
      </c>
      <c r="D48" s="45">
        <f>+'[1]EGRESOS DETALLADOS-4'!E56+'[1]EGRESOS DETALLADOS-4'!E57</f>
        <v>69000</v>
      </c>
      <c r="E48" s="45">
        <f t="shared" si="4"/>
        <v>269000</v>
      </c>
      <c r="F48" s="46">
        <v>1005</v>
      </c>
      <c r="G48" s="46">
        <v>8380</v>
      </c>
      <c r="H48" s="46">
        <v>8845</v>
      </c>
      <c r="I48" s="46">
        <v>4450</v>
      </c>
      <c r="J48" s="46">
        <f>+'[1]EGRESOS DETALLADOS-4'!K56+'[1]EGRESOS DETALLADOS-4'!K57</f>
        <v>11350</v>
      </c>
      <c r="K48" s="46">
        <f>+'[1]EGRESOS DETALLADOS-4'!L56+'[1]EGRESOS DETALLADOS-4'!L57</f>
        <v>0</v>
      </c>
      <c r="L48" s="46">
        <f>+'[1]EGRESOS DETALLADOS-4'!M56+'[1]EGRESOS DETALLADOS-4'!M57</f>
        <v>5650</v>
      </c>
      <c r="M48" s="46">
        <f>+'[1]EGRESOS DETALLADOS-4'!N56+'[1]EGRESOS DETALLADOS-4'!N57</f>
        <v>16875</v>
      </c>
      <c r="N48" s="46">
        <f>+'[1]EGRESOS DETALLADOS-4'!O56+'[1]EGRESOS DETALLADOS-4'!O57</f>
        <v>0</v>
      </c>
      <c r="O48" s="46">
        <v>0</v>
      </c>
      <c r="P48" s="46">
        <v>0</v>
      </c>
      <c r="Q48" s="46">
        <v>0</v>
      </c>
      <c r="R48" s="46">
        <f t="shared" si="0"/>
        <v>56555</v>
      </c>
      <c r="S48" s="47">
        <f t="shared" si="5"/>
        <v>212445</v>
      </c>
      <c r="T48" s="48"/>
      <c r="U48" s="41"/>
      <c r="V48" s="41"/>
    </row>
    <row r="49" spans="1:22" ht="12.75" customHeight="1" x14ac:dyDescent="0.2">
      <c r="A49" s="43">
        <v>168</v>
      </c>
      <c r="B49" s="44" t="s">
        <v>85</v>
      </c>
      <c r="C49" s="46">
        <v>25600</v>
      </c>
      <c r="D49" s="45">
        <f>+'[1]EGRESOS DETALLADOS-4'!E58</f>
        <v>150000</v>
      </c>
      <c r="E49" s="45">
        <f t="shared" si="4"/>
        <v>175600</v>
      </c>
      <c r="F49" s="46">
        <v>0</v>
      </c>
      <c r="G49" s="46">
        <v>0</v>
      </c>
      <c r="H49" s="46">
        <v>520.79999999999995</v>
      </c>
      <c r="I49" s="46">
        <v>0</v>
      </c>
      <c r="J49" s="46">
        <f>+'[1]EGRESOS DETALLADOS-4'!K58</f>
        <v>23800</v>
      </c>
      <c r="K49" s="46">
        <f>+'[1]EGRESOS DETALLADOS-4'!L58</f>
        <v>0</v>
      </c>
      <c r="L49" s="46">
        <f>+'[1]EGRESOS DETALLADOS-4'!M58</f>
        <v>0</v>
      </c>
      <c r="M49" s="46">
        <f>+'[1]EGRESOS DETALLADOS-4'!N58</f>
        <v>0</v>
      </c>
      <c r="N49" s="46">
        <f>+'[1]EGRESOS DETALLADOS-4'!O58</f>
        <v>0</v>
      </c>
      <c r="O49" s="46">
        <v>0</v>
      </c>
      <c r="P49" s="46">
        <v>0</v>
      </c>
      <c r="Q49" s="46">
        <v>0</v>
      </c>
      <c r="R49" s="46">
        <f t="shared" ref="R49:R92" si="6">SUM(F49:Q49)</f>
        <v>24320.799999999999</v>
      </c>
      <c r="S49" s="47">
        <f t="shared" si="5"/>
        <v>151279.20000000001</v>
      </c>
      <c r="T49" s="48"/>
      <c r="U49" s="41"/>
      <c r="V49" s="41"/>
    </row>
    <row r="50" spans="1:22" ht="12.75" customHeight="1" x14ac:dyDescent="0.2">
      <c r="A50" s="43" t="s">
        <v>86</v>
      </c>
      <c r="B50" s="44" t="s">
        <v>87</v>
      </c>
      <c r="C50" s="46">
        <v>80000</v>
      </c>
      <c r="D50" s="45">
        <v>0</v>
      </c>
      <c r="E50" s="45">
        <f t="shared" si="4"/>
        <v>80000</v>
      </c>
      <c r="F50" s="46">
        <v>0</v>
      </c>
      <c r="G50" s="46">
        <v>7650</v>
      </c>
      <c r="H50" s="46">
        <v>3375</v>
      </c>
      <c r="I50" s="46">
        <v>4000</v>
      </c>
      <c r="J50" s="46">
        <f>+'[1]EGRESOS DETALLADOS-4'!K59+'[1]EGRESOS DETALLADOS-4'!K60</f>
        <v>0</v>
      </c>
      <c r="K50" s="46">
        <f>+'[1]EGRESOS DETALLADOS-4'!L59+'[1]EGRESOS DETALLADOS-4'!L60</f>
        <v>0</v>
      </c>
      <c r="L50" s="46">
        <f>+'[1]EGRESOS DETALLADOS-4'!M59+'[1]EGRESOS DETALLADOS-4'!M60</f>
        <v>0</v>
      </c>
      <c r="M50" s="46">
        <f>+'[1]EGRESOS DETALLADOS-4'!N59+'[1]EGRESOS DETALLADOS-4'!N60</f>
        <v>22500</v>
      </c>
      <c r="N50" s="46">
        <f>+'[1]EGRESOS DETALLADOS-4'!O59+'[1]EGRESOS DETALLADOS-4'!O60</f>
        <v>6872.84</v>
      </c>
      <c r="O50" s="46">
        <v>0</v>
      </c>
      <c r="P50" s="46">
        <v>0</v>
      </c>
      <c r="Q50" s="46">
        <v>0</v>
      </c>
      <c r="R50" s="46">
        <f t="shared" si="6"/>
        <v>44397.84</v>
      </c>
      <c r="S50" s="47">
        <f t="shared" si="5"/>
        <v>35602.160000000003</v>
      </c>
      <c r="T50" s="48"/>
      <c r="U50" s="41"/>
      <c r="V50" s="41"/>
    </row>
    <row r="51" spans="1:22" ht="12.75" customHeight="1" x14ac:dyDescent="0.2">
      <c r="A51" s="43">
        <v>171</v>
      </c>
      <c r="B51" s="44" t="s">
        <v>88</v>
      </c>
      <c r="C51" s="46">
        <v>539220</v>
      </c>
      <c r="D51" s="45">
        <f>+'[1]EGRESOS DETALLADOS-4'!E61</f>
        <v>-20000</v>
      </c>
      <c r="E51" s="45">
        <f t="shared" si="4"/>
        <v>519220</v>
      </c>
      <c r="F51" s="46">
        <v>0</v>
      </c>
      <c r="G51" s="46">
        <v>0</v>
      </c>
      <c r="H51" s="46">
        <v>0</v>
      </c>
      <c r="I51" s="46">
        <v>24534</v>
      </c>
      <c r="J51" s="46">
        <f>+'[1]EGRESOS DETALLADOS-4'!K61+'[1]EGRESOS DETALLADOS-4'!K62</f>
        <v>387</v>
      </c>
      <c r="K51" s="46">
        <f>+'[1]EGRESOS DETALLADOS-4'!L61+'[1]EGRESOS DETALLADOS-4'!L62</f>
        <v>1540</v>
      </c>
      <c r="L51" s="46">
        <f>+'[1]EGRESOS DETALLADOS-4'!M61+'[1]EGRESOS DETALLADOS-4'!M62</f>
        <v>781</v>
      </c>
      <c r="M51" s="46">
        <f>+'[1]EGRESOS DETALLADOS-4'!N61+'[1]EGRESOS DETALLADOS-4'!N62</f>
        <v>670.2</v>
      </c>
      <c r="N51" s="46">
        <f>+'[1]EGRESOS DETALLADOS-4'!O61+'[1]EGRESOS DETALLADOS-4'!O62</f>
        <v>0</v>
      </c>
      <c r="O51" s="46">
        <v>0</v>
      </c>
      <c r="P51" s="46">
        <v>0</v>
      </c>
      <c r="Q51" s="46">
        <v>0</v>
      </c>
      <c r="R51" s="46">
        <f t="shared" si="6"/>
        <v>27912.2</v>
      </c>
      <c r="S51" s="47">
        <f t="shared" si="5"/>
        <v>491307.8</v>
      </c>
      <c r="T51" s="48"/>
      <c r="U51" s="41"/>
      <c r="V51" s="41"/>
    </row>
    <row r="52" spans="1:22" ht="12.75" customHeight="1" x14ac:dyDescent="0.2">
      <c r="A52" s="43" t="s">
        <v>89</v>
      </c>
      <c r="B52" s="44" t="s">
        <v>90</v>
      </c>
      <c r="C52" s="46">
        <v>140000</v>
      </c>
      <c r="D52" s="45">
        <f>+'[1]EGRESOS DETALLADOS-4'!E63</f>
        <v>-40000</v>
      </c>
      <c r="E52" s="45">
        <f t="shared" si="4"/>
        <v>100000</v>
      </c>
      <c r="F52" s="46">
        <v>0</v>
      </c>
      <c r="G52" s="46">
        <v>0</v>
      </c>
      <c r="H52" s="46">
        <v>23365</v>
      </c>
      <c r="I52" s="46">
        <v>18448</v>
      </c>
      <c r="J52" s="46">
        <f>+'[1]EGRESOS DETALLADOS-4'!K63+'[1]EGRESOS DETALLADOS-4'!K64</f>
        <v>73600</v>
      </c>
      <c r="K52" s="46">
        <f>+'[1]EGRESOS DETALLADOS-4'!L63+'[1]EGRESOS DETALLADOS-4'!L64</f>
        <v>73600</v>
      </c>
      <c r="L52" s="46">
        <f>+'[1]EGRESOS DETALLADOS-4'!M63+'[1]EGRESOS DETALLADOS-4'!M64</f>
        <v>73600</v>
      </c>
      <c r="M52" s="46">
        <f>+'[1]EGRESOS DETALLADOS-4'!N63+'[1]EGRESOS DETALLADOS-4'!N64</f>
        <v>73600</v>
      </c>
      <c r="N52" s="46">
        <f>+'[1]EGRESOS DETALLADOS-4'!O63+'[1]EGRESOS DETALLADOS-4'!O64</f>
        <v>0</v>
      </c>
      <c r="O52" s="46">
        <v>0</v>
      </c>
      <c r="P52" s="46">
        <v>0</v>
      </c>
      <c r="Q52" s="46">
        <v>0</v>
      </c>
      <c r="R52" s="46">
        <f t="shared" si="6"/>
        <v>336213</v>
      </c>
      <c r="S52" s="47">
        <f t="shared" si="5"/>
        <v>-236213</v>
      </c>
      <c r="T52" s="48"/>
      <c r="U52" s="41"/>
      <c r="V52" s="41"/>
    </row>
    <row r="53" spans="1:22" ht="12.75" customHeight="1" x14ac:dyDescent="0.2">
      <c r="A53" s="43">
        <v>182</v>
      </c>
      <c r="B53" s="56" t="s">
        <v>196</v>
      </c>
      <c r="C53" s="46">
        <v>0</v>
      </c>
      <c r="D53" s="45">
        <f>+'[1]EGRESOS DETALLADOS-4'!E65</f>
        <v>-50000</v>
      </c>
      <c r="E53" s="45">
        <f t="shared" si="4"/>
        <v>-50000</v>
      </c>
      <c r="F53" s="46">
        <v>0</v>
      </c>
      <c r="G53" s="46">
        <v>0</v>
      </c>
      <c r="H53" s="46">
        <v>700</v>
      </c>
      <c r="I53" s="46">
        <v>0</v>
      </c>
      <c r="J53" s="46">
        <f>+'[1]EGRESOS DETALLADOS-4'!K65</f>
        <v>0</v>
      </c>
      <c r="K53" s="46">
        <f>+'[1]EGRESOS DETALLADOS-4'!L65</f>
        <v>0</v>
      </c>
      <c r="L53" s="46">
        <f>+'[1]EGRESOS DETALLADOS-4'!M65</f>
        <v>0</v>
      </c>
      <c r="M53" s="46">
        <f>+'[1]EGRESOS DETALLADOS-4'!N65</f>
        <v>0</v>
      </c>
      <c r="N53" s="46">
        <f>+'[1]EGRESOS DETALLADOS-4'!O65</f>
        <v>0</v>
      </c>
      <c r="O53" s="46">
        <v>0</v>
      </c>
      <c r="P53" s="46">
        <v>0</v>
      </c>
      <c r="Q53" s="46">
        <v>0</v>
      </c>
      <c r="R53" s="46">
        <f t="shared" si="6"/>
        <v>700</v>
      </c>
      <c r="S53" s="47">
        <f t="shared" si="5"/>
        <v>-50700</v>
      </c>
      <c r="T53" s="48"/>
      <c r="U53" s="41"/>
      <c r="V53" s="41"/>
    </row>
    <row r="54" spans="1:22" ht="12.75" customHeight="1" x14ac:dyDescent="0.2">
      <c r="A54" s="43" t="s">
        <v>91</v>
      </c>
      <c r="B54" s="44" t="s">
        <v>92</v>
      </c>
      <c r="C54" s="46">
        <v>102000</v>
      </c>
      <c r="D54" s="45">
        <f>+'[1]EGRESOS DETALLADOS-4'!E66</f>
        <v>0</v>
      </c>
      <c r="E54" s="45">
        <f t="shared" si="4"/>
        <v>102000</v>
      </c>
      <c r="F54" s="46">
        <v>0</v>
      </c>
      <c r="G54" s="46">
        <v>0</v>
      </c>
      <c r="H54" s="46">
        <v>0</v>
      </c>
      <c r="I54" s="46">
        <v>0</v>
      </c>
      <c r="J54" s="46">
        <f>+'[1]EGRESOS DETALLADOS-4'!K66</f>
        <v>289</v>
      </c>
      <c r="K54" s="46">
        <f>+'[1]EGRESOS DETALLADOS-4'!L66</f>
        <v>398</v>
      </c>
      <c r="L54" s="46">
        <f>+'[1]EGRESOS DETALLADOS-4'!M66</f>
        <v>315</v>
      </c>
      <c r="M54" s="46">
        <f>+'[1]EGRESOS DETALLADOS-4'!N66</f>
        <v>1025</v>
      </c>
      <c r="N54" s="46">
        <f>+'[1]EGRESOS DETALLADOS-4'!O66</f>
        <v>340</v>
      </c>
      <c r="O54" s="46">
        <v>0</v>
      </c>
      <c r="P54" s="46">
        <v>0</v>
      </c>
      <c r="Q54" s="46">
        <v>0</v>
      </c>
      <c r="R54" s="46">
        <f t="shared" si="6"/>
        <v>2367</v>
      </c>
      <c r="S54" s="47">
        <f t="shared" si="5"/>
        <v>99633</v>
      </c>
      <c r="T54" s="48"/>
      <c r="U54" s="41"/>
      <c r="V54" s="41"/>
    </row>
    <row r="55" spans="1:22" ht="12.75" customHeight="1" x14ac:dyDescent="0.2">
      <c r="A55" s="43">
        <v>185</v>
      </c>
      <c r="B55" s="44" t="s">
        <v>93</v>
      </c>
      <c r="C55" s="46">
        <v>15000</v>
      </c>
      <c r="D55" s="45">
        <f>+'[1]EGRESOS DETALLADOS-4'!E67</f>
        <v>0</v>
      </c>
      <c r="E55" s="45">
        <f t="shared" si="4"/>
        <v>15000</v>
      </c>
      <c r="F55" s="46">
        <v>0</v>
      </c>
      <c r="G55" s="46">
        <v>0</v>
      </c>
      <c r="H55" s="46">
        <v>2675</v>
      </c>
      <c r="I55" s="46">
        <v>0</v>
      </c>
      <c r="J55" s="46">
        <f>+'[1]EGRESOS DETALLADOS-4'!K67</f>
        <v>10557.85</v>
      </c>
      <c r="K55" s="46">
        <f>+'[1]EGRESOS DETALLADOS-4'!L67</f>
        <v>1269</v>
      </c>
      <c r="L55" s="46">
        <f>+'[1]EGRESOS DETALLADOS-4'!M67</f>
        <v>2931.45</v>
      </c>
      <c r="M55" s="46">
        <f>+'[1]EGRESOS DETALLADOS-4'!N67</f>
        <v>13689.3</v>
      </c>
      <c r="N55" s="46">
        <f>+'[1]EGRESOS DETALLADOS-4'!O67</f>
        <v>957.95</v>
      </c>
      <c r="O55" s="46">
        <v>0</v>
      </c>
      <c r="P55" s="46">
        <v>0</v>
      </c>
      <c r="Q55" s="46">
        <v>0</v>
      </c>
      <c r="R55" s="46">
        <f t="shared" si="6"/>
        <v>32080.55</v>
      </c>
      <c r="S55" s="47">
        <f t="shared" si="5"/>
        <v>-17080.55</v>
      </c>
      <c r="T55" s="48"/>
      <c r="U55" s="41"/>
      <c r="V55" s="41"/>
    </row>
    <row r="56" spans="1:22" ht="12.75" customHeight="1" x14ac:dyDescent="0.2">
      <c r="A56" s="43">
        <v>186</v>
      </c>
      <c r="B56" s="44" t="s">
        <v>94</v>
      </c>
      <c r="C56" s="46">
        <v>20000</v>
      </c>
      <c r="D56" s="45">
        <f>+'[1]EGRESOS DETALLADOS-4'!E68</f>
        <v>0</v>
      </c>
      <c r="E56" s="45">
        <f t="shared" si="4"/>
        <v>20000</v>
      </c>
      <c r="F56" s="46">
        <v>0</v>
      </c>
      <c r="G56" s="46">
        <v>0</v>
      </c>
      <c r="H56" s="46">
        <v>0</v>
      </c>
      <c r="I56" s="46">
        <v>24923.200000000001</v>
      </c>
      <c r="J56" s="46">
        <f>+'[1]EGRESOS DETALLADOS-4'!K68</f>
        <v>0</v>
      </c>
      <c r="K56" s="46">
        <f>+'[1]EGRESOS DETALLADOS-4'!L68</f>
        <v>0</v>
      </c>
      <c r="L56" s="46">
        <f>+'[1]EGRESOS DETALLADOS-4'!M68</f>
        <v>0</v>
      </c>
      <c r="M56" s="46">
        <f>+'[1]EGRESOS DETALLADOS-4'!N68</f>
        <v>0</v>
      </c>
      <c r="N56" s="46">
        <f>+'[1]EGRESOS DETALLADOS-4'!O68</f>
        <v>0</v>
      </c>
      <c r="O56" s="46">
        <v>0</v>
      </c>
      <c r="P56" s="46">
        <v>0</v>
      </c>
      <c r="Q56" s="46">
        <v>0</v>
      </c>
      <c r="R56" s="46">
        <f t="shared" si="6"/>
        <v>24923.200000000001</v>
      </c>
      <c r="S56" s="47">
        <f t="shared" si="5"/>
        <v>-4923.2000000000007</v>
      </c>
      <c r="T56" s="48"/>
      <c r="U56" s="41"/>
      <c r="V56" s="41"/>
    </row>
    <row r="57" spans="1:22" ht="12.75" customHeight="1" x14ac:dyDescent="0.2">
      <c r="A57" s="43">
        <v>188</v>
      </c>
      <c r="B57" s="57" t="s">
        <v>193</v>
      </c>
      <c r="C57" s="46">
        <v>0</v>
      </c>
      <c r="D57" s="45">
        <f>+'[1]EGRESOS DETALLADOS-4'!E69</f>
        <v>0</v>
      </c>
      <c r="E57" s="45">
        <f t="shared" si="4"/>
        <v>0</v>
      </c>
      <c r="F57" s="46">
        <v>0</v>
      </c>
      <c r="G57" s="46">
        <v>0</v>
      </c>
      <c r="H57" s="46">
        <v>0</v>
      </c>
      <c r="I57" s="46">
        <v>0</v>
      </c>
      <c r="J57" s="46">
        <f>+'[1]EGRESOS DETALLADOS-4'!K69</f>
        <v>0</v>
      </c>
      <c r="K57" s="46">
        <f>+'[1]EGRESOS DETALLADOS-4'!L69</f>
        <v>190</v>
      </c>
      <c r="L57" s="46">
        <f>+'[1]EGRESOS DETALLADOS-4'!M69</f>
        <v>0</v>
      </c>
      <c r="M57" s="46">
        <f>+'[1]EGRESOS DETALLADOS-4'!N69</f>
        <v>0</v>
      </c>
      <c r="N57" s="46">
        <f>+'[1]EGRESOS DETALLADOS-4'!O69</f>
        <v>0</v>
      </c>
      <c r="O57" s="46">
        <v>0</v>
      </c>
      <c r="P57" s="46">
        <v>0</v>
      </c>
      <c r="Q57" s="46">
        <v>0</v>
      </c>
      <c r="R57" s="46">
        <f t="shared" ref="R57" si="7">SUM(F57:Q57)</f>
        <v>190</v>
      </c>
      <c r="S57" s="47">
        <f t="shared" si="5"/>
        <v>-190</v>
      </c>
      <c r="T57" s="48"/>
      <c r="U57" s="41"/>
      <c r="V57" s="41"/>
    </row>
    <row r="58" spans="1:22" ht="12.75" customHeight="1" x14ac:dyDescent="0.2">
      <c r="A58" s="43">
        <v>189</v>
      </c>
      <c r="B58" s="44" t="s">
        <v>95</v>
      </c>
      <c r="C58" s="46">
        <v>330000</v>
      </c>
      <c r="D58" s="45">
        <f>+'[1]EGRESOS DETALLADOS-4'!E70</f>
        <v>0</v>
      </c>
      <c r="E58" s="45">
        <f t="shared" si="4"/>
        <v>330000</v>
      </c>
      <c r="F58" s="46">
        <v>0</v>
      </c>
      <c r="G58" s="46">
        <v>0</v>
      </c>
      <c r="H58" s="46">
        <v>19589</v>
      </c>
      <c r="I58" s="46">
        <v>0</v>
      </c>
      <c r="J58" s="46">
        <f>+'[1]EGRESOS DETALLADOS-4'!K70</f>
        <v>0</v>
      </c>
      <c r="K58" s="46">
        <f>+'[1]EGRESOS DETALLADOS-4'!L70</f>
        <v>0</v>
      </c>
      <c r="L58" s="46">
        <f>+'[1]EGRESOS DETALLADOS-4'!M70</f>
        <v>0</v>
      </c>
      <c r="M58" s="46">
        <f>+'[1]EGRESOS DETALLADOS-4'!N70</f>
        <v>0</v>
      </c>
      <c r="N58" s="46">
        <f>+'[1]EGRESOS DETALLADOS-4'!O70</f>
        <v>0</v>
      </c>
      <c r="O58" s="46">
        <v>0</v>
      </c>
      <c r="P58" s="46">
        <v>0</v>
      </c>
      <c r="Q58" s="46">
        <v>0</v>
      </c>
      <c r="R58" s="46">
        <f t="shared" si="6"/>
        <v>19589</v>
      </c>
      <c r="S58" s="47">
        <f t="shared" si="5"/>
        <v>310411</v>
      </c>
      <c r="T58" s="48"/>
      <c r="U58" s="41"/>
      <c r="V58" s="41"/>
    </row>
    <row r="59" spans="1:22" ht="12.75" customHeight="1" x14ac:dyDescent="0.2">
      <c r="A59" s="43" t="s">
        <v>96</v>
      </c>
      <c r="B59" s="44" t="s">
        <v>97</v>
      </c>
      <c r="C59" s="46">
        <v>230000</v>
      </c>
      <c r="D59" s="45">
        <f>+'[1]EGRESOS DETALLADOS-4'!E71</f>
        <v>0</v>
      </c>
      <c r="E59" s="45">
        <f t="shared" si="4"/>
        <v>230000</v>
      </c>
      <c r="F59" s="46">
        <v>0</v>
      </c>
      <c r="G59" s="46">
        <v>119468</v>
      </c>
      <c r="H59" s="46">
        <v>0</v>
      </c>
      <c r="I59" s="46">
        <v>0</v>
      </c>
      <c r="J59" s="46">
        <f>+'[1]EGRESOS DETALLADOS-4'!K71</f>
        <v>0</v>
      </c>
      <c r="K59" s="46">
        <f>+'[1]EGRESOS DETALLADOS-4'!L71</f>
        <v>0</v>
      </c>
      <c r="L59" s="46">
        <f>+'[1]EGRESOS DETALLADOS-4'!M71</f>
        <v>5445</v>
      </c>
      <c r="M59" s="46">
        <f>+'[1]EGRESOS DETALLADOS-4'!N71</f>
        <v>0</v>
      </c>
      <c r="N59" s="46">
        <f>+'[1]EGRESOS DETALLADOS-4'!O71</f>
        <v>0</v>
      </c>
      <c r="O59" s="46">
        <v>0</v>
      </c>
      <c r="P59" s="46">
        <v>0</v>
      </c>
      <c r="Q59" s="46">
        <v>0</v>
      </c>
      <c r="R59" s="46">
        <f t="shared" si="6"/>
        <v>124913</v>
      </c>
      <c r="S59" s="47">
        <f t="shared" si="5"/>
        <v>105087</v>
      </c>
      <c r="T59" s="48"/>
      <c r="U59" s="41"/>
      <c r="V59" s="41"/>
    </row>
    <row r="60" spans="1:22" ht="12.75" customHeight="1" x14ac:dyDescent="0.2">
      <c r="A60" s="43" t="s">
        <v>98</v>
      </c>
      <c r="B60" s="44" t="s">
        <v>99</v>
      </c>
      <c r="C60" s="46">
        <v>26000</v>
      </c>
      <c r="D60" s="45">
        <f>+'[1]EGRESOS DETALLADOS-4'!E72</f>
        <v>0</v>
      </c>
      <c r="E60" s="45">
        <f t="shared" si="4"/>
        <v>26000</v>
      </c>
      <c r="F60" s="46">
        <v>0</v>
      </c>
      <c r="G60" s="46">
        <v>0</v>
      </c>
      <c r="H60" s="46">
        <v>0</v>
      </c>
      <c r="I60" s="46">
        <v>0</v>
      </c>
      <c r="J60" s="46">
        <f>+'[1]EGRESOS DETALLADOS-4'!K72</f>
        <v>0</v>
      </c>
      <c r="K60" s="46">
        <f>+'[1]EGRESOS DETALLADOS-4'!L72</f>
        <v>5160</v>
      </c>
      <c r="L60" s="46">
        <f>+'[1]EGRESOS DETALLADOS-4'!M72</f>
        <v>1343</v>
      </c>
      <c r="M60" s="46">
        <f>+'[1]EGRESOS DETALLADOS-4'!N72</f>
        <v>640</v>
      </c>
      <c r="N60" s="46">
        <f>+'[1]EGRESOS DETALLADOS-4'!O72</f>
        <v>0</v>
      </c>
      <c r="O60" s="46">
        <v>0</v>
      </c>
      <c r="P60" s="46">
        <v>0</v>
      </c>
      <c r="Q60" s="46">
        <v>0</v>
      </c>
      <c r="R60" s="46">
        <f t="shared" si="6"/>
        <v>7143</v>
      </c>
      <c r="S60" s="47">
        <f t="shared" si="5"/>
        <v>18857</v>
      </c>
      <c r="T60" s="48"/>
      <c r="U60" s="41"/>
      <c r="V60" s="41"/>
    </row>
    <row r="61" spans="1:22" ht="12.75" customHeight="1" x14ac:dyDescent="0.2">
      <c r="A61" s="43" t="s">
        <v>100</v>
      </c>
      <c r="B61" s="44" t="s">
        <v>101</v>
      </c>
      <c r="C61" s="46">
        <v>25000</v>
      </c>
      <c r="D61" s="45">
        <v>0</v>
      </c>
      <c r="E61" s="45">
        <f t="shared" si="4"/>
        <v>25000</v>
      </c>
      <c r="F61" s="46">
        <v>1200</v>
      </c>
      <c r="G61" s="46">
        <v>510</v>
      </c>
      <c r="H61" s="46">
        <v>9320.91</v>
      </c>
      <c r="I61" s="46">
        <v>220</v>
      </c>
      <c r="J61" s="46">
        <f>+'[1]EGRESOS DETALLADOS-4'!K73</f>
        <v>0</v>
      </c>
      <c r="K61" s="46">
        <f>+'[1]EGRESOS DETALLADOS-4'!L73</f>
        <v>0</v>
      </c>
      <c r="L61" s="46">
        <f>+'[1]EGRESOS DETALLADOS-4'!M73</f>
        <v>7398</v>
      </c>
      <c r="M61" s="46">
        <f>+'[1]EGRESOS DETALLADOS-4'!N73</f>
        <v>12685</v>
      </c>
      <c r="N61" s="46">
        <f>+'[1]EGRESOS DETALLADOS-4'!O73</f>
        <v>0</v>
      </c>
      <c r="O61" s="46">
        <v>0</v>
      </c>
      <c r="P61" s="46">
        <v>0</v>
      </c>
      <c r="Q61" s="46">
        <v>0</v>
      </c>
      <c r="R61" s="46">
        <f t="shared" si="6"/>
        <v>31333.91</v>
      </c>
      <c r="S61" s="47">
        <f t="shared" si="5"/>
        <v>-6333.91</v>
      </c>
      <c r="T61" s="48"/>
      <c r="U61" s="41"/>
      <c r="V61" s="41"/>
    </row>
    <row r="62" spans="1:22" ht="12.75" customHeight="1" x14ac:dyDescent="0.2">
      <c r="A62" s="43">
        <v>197</v>
      </c>
      <c r="B62" s="44" t="s">
        <v>102</v>
      </c>
      <c r="C62" s="46">
        <v>1050000</v>
      </c>
      <c r="D62" s="45">
        <f>+'[1]EGRESOS DETALLADOS-4'!E74+'[1]EGRESOS DETALLADOS-4'!E76</f>
        <v>10000</v>
      </c>
      <c r="E62" s="45">
        <f t="shared" si="4"/>
        <v>1060000</v>
      </c>
      <c r="F62" s="46">
        <v>0</v>
      </c>
      <c r="G62" s="46">
        <v>73600</v>
      </c>
      <c r="H62" s="46">
        <v>73600</v>
      </c>
      <c r="I62" s="46">
        <v>73600</v>
      </c>
      <c r="J62" s="46">
        <f>+'[1]EGRESOS DETALLADOS-4'!K74</f>
        <v>0</v>
      </c>
      <c r="K62" s="46">
        <f>+'[1]EGRESOS DETALLADOS-4'!L74+'[1]EGRESOS DETALLADOS-4'!L75+'[1]EGRESOS DETALLADOS-4'!L76</f>
        <v>3652</v>
      </c>
      <c r="L62" s="46">
        <f>+'[1]EGRESOS DETALLADOS-4'!M74+'[1]EGRESOS DETALLADOS-4'!M75+'[1]EGRESOS DETALLADOS-4'!M76</f>
        <v>0</v>
      </c>
      <c r="M62" s="46">
        <f>+'[1]EGRESOS DETALLADOS-4'!N74+'[1]EGRESOS DETALLADOS-4'!N75+'[1]EGRESOS DETALLADOS-4'!N76</f>
        <v>94.2</v>
      </c>
      <c r="N62" s="46">
        <f>+'[1]EGRESOS DETALLADOS-4'!O74+'[1]EGRESOS DETALLADOS-4'!O75+'[1]EGRESOS DETALLADOS-4'!O76</f>
        <v>236.65</v>
      </c>
      <c r="O62" s="46">
        <v>0</v>
      </c>
      <c r="P62" s="46">
        <v>0</v>
      </c>
      <c r="Q62" s="46">
        <v>0</v>
      </c>
      <c r="R62" s="46">
        <f t="shared" si="6"/>
        <v>224782.85</v>
      </c>
      <c r="S62" s="47">
        <f t="shared" si="5"/>
        <v>835217.15</v>
      </c>
      <c r="T62" s="48"/>
      <c r="U62" s="41"/>
      <c r="V62" s="41"/>
    </row>
    <row r="63" spans="1:22" ht="12.75" customHeight="1" x14ac:dyDescent="0.2">
      <c r="A63" s="43" t="s">
        <v>103</v>
      </c>
      <c r="B63" s="44" t="s">
        <v>104</v>
      </c>
      <c r="C63" s="46">
        <v>70000</v>
      </c>
      <c r="D63" s="45">
        <f>+'[1]EGRESOS DETALLADOS-4'!E77</f>
        <v>0</v>
      </c>
      <c r="E63" s="45">
        <f t="shared" si="4"/>
        <v>70000</v>
      </c>
      <c r="F63" s="46">
        <v>890</v>
      </c>
      <c r="G63" s="46">
        <v>8809.35</v>
      </c>
      <c r="H63" s="46">
        <v>594.5</v>
      </c>
      <c r="I63" s="46">
        <v>220.24</v>
      </c>
      <c r="J63" s="46">
        <f>+'[1]EGRESOS DETALLADOS-4'!K77</f>
        <v>0</v>
      </c>
      <c r="K63" s="46">
        <f>+'[1]EGRESOS DETALLADOS-4'!L77</f>
        <v>0</v>
      </c>
      <c r="L63" s="46">
        <f>+'[1]EGRESOS DETALLADOS-4'!M77</f>
        <v>0</v>
      </c>
      <c r="M63" s="46">
        <f>+'[1]EGRESOS DETALLADOS-4'!N77</f>
        <v>0</v>
      </c>
      <c r="N63" s="46">
        <f>+'[1]EGRESOS DETALLADOS-4'!O77</f>
        <v>0</v>
      </c>
      <c r="O63" s="46">
        <v>0</v>
      </c>
      <c r="P63" s="46">
        <v>0</v>
      </c>
      <c r="Q63" s="46">
        <v>0</v>
      </c>
      <c r="R63" s="46">
        <f t="shared" si="6"/>
        <v>10514.09</v>
      </c>
      <c r="S63" s="47">
        <f t="shared" si="5"/>
        <v>59485.91</v>
      </c>
      <c r="T63" s="48"/>
      <c r="U63" s="41"/>
      <c r="V63" s="41"/>
    </row>
    <row r="64" spans="1:22" ht="12.75" customHeight="1" x14ac:dyDescent="0.2">
      <c r="A64" s="52"/>
      <c r="B64" s="53" t="s">
        <v>105</v>
      </c>
      <c r="C64" s="54">
        <f>SUM(C34:C63)</f>
        <v>6565555</v>
      </c>
      <c r="D64" s="54">
        <f>SUM(D34:D63)</f>
        <v>-182600</v>
      </c>
      <c r="E64" s="54">
        <f t="shared" ref="E64:Q64" si="8">SUM(E34:E63)</f>
        <v>6382955</v>
      </c>
      <c r="F64" s="54">
        <f t="shared" si="8"/>
        <v>83674.66</v>
      </c>
      <c r="G64" s="54">
        <f>SUM(G34:G63)</f>
        <v>256925</v>
      </c>
      <c r="H64" s="54">
        <f t="shared" si="8"/>
        <v>203593.11</v>
      </c>
      <c r="I64" s="54">
        <f t="shared" si="8"/>
        <v>265796.92</v>
      </c>
      <c r="J64" s="54">
        <f t="shared" si="8"/>
        <v>181379.98</v>
      </c>
      <c r="K64" s="54">
        <f t="shared" si="8"/>
        <v>180381.6</v>
      </c>
      <c r="L64" s="54">
        <f t="shared" si="8"/>
        <v>296618.3</v>
      </c>
      <c r="M64" s="54">
        <f t="shared" si="8"/>
        <v>305995.62</v>
      </c>
      <c r="N64" s="54">
        <f t="shared" si="8"/>
        <v>70859.229999999981</v>
      </c>
      <c r="O64" s="54">
        <f t="shared" si="8"/>
        <v>0</v>
      </c>
      <c r="P64" s="54">
        <f t="shared" si="8"/>
        <v>0</v>
      </c>
      <c r="Q64" s="54">
        <f t="shared" si="8"/>
        <v>0</v>
      </c>
      <c r="R64" s="54">
        <f t="shared" si="6"/>
        <v>1845224.42</v>
      </c>
      <c r="S64" s="55">
        <f>SUM(S34:S63)</f>
        <v>4537730.58</v>
      </c>
      <c r="T64" s="48"/>
      <c r="U64" s="42"/>
      <c r="V64" s="42"/>
    </row>
    <row r="65" spans="1:22" ht="12.75" customHeight="1" x14ac:dyDescent="0.2">
      <c r="A65" s="43" t="s">
        <v>106</v>
      </c>
      <c r="B65" s="44" t="s">
        <v>107</v>
      </c>
      <c r="C65" s="46">
        <v>80000</v>
      </c>
      <c r="D65" s="46">
        <v>0</v>
      </c>
      <c r="E65" s="46">
        <f>+C65+D65</f>
        <v>80000</v>
      </c>
      <c r="F65" s="46">
        <v>0</v>
      </c>
      <c r="G65" s="46">
        <v>2017.1</v>
      </c>
      <c r="H65" s="46">
        <v>8002.04</v>
      </c>
      <c r="I65" s="46">
        <v>926.85</v>
      </c>
      <c r="J65" s="46">
        <f>+'[1]EGRESOS DETALLADOS-4'!K78</f>
        <v>0</v>
      </c>
      <c r="K65" s="46">
        <f>+'[1]EGRESOS DETALLADOS-4'!L78</f>
        <v>0</v>
      </c>
      <c r="L65" s="46">
        <f>+'[1]EGRESOS DETALLADOS-4'!M78</f>
        <v>0</v>
      </c>
      <c r="M65" s="46">
        <f>+'[1]EGRESOS DETALLADOS-4'!N78</f>
        <v>0</v>
      </c>
      <c r="N65" s="46">
        <f>+'[1]EGRESOS DETALLADOS-4'!O78</f>
        <v>0</v>
      </c>
      <c r="O65" s="46">
        <v>0</v>
      </c>
      <c r="P65" s="46">
        <v>0</v>
      </c>
      <c r="Q65" s="46">
        <v>0</v>
      </c>
      <c r="R65" s="46">
        <f t="shared" si="6"/>
        <v>10945.99</v>
      </c>
      <c r="S65" s="47">
        <f t="shared" ref="S65:S102" si="9">+E65-R65</f>
        <v>69054.009999999995</v>
      </c>
      <c r="T65" s="48"/>
      <c r="U65" s="42"/>
      <c r="V65" s="41"/>
    </row>
    <row r="66" spans="1:22" ht="12.75" customHeight="1" x14ac:dyDescent="0.2">
      <c r="A66" s="43" t="s">
        <v>108</v>
      </c>
      <c r="B66" s="44" t="s">
        <v>109</v>
      </c>
      <c r="C66" s="46">
        <v>15000</v>
      </c>
      <c r="D66" s="46">
        <v>0</v>
      </c>
      <c r="E66" s="46">
        <f t="shared" ref="E66:E102" si="10">+C66+D66</f>
        <v>15000</v>
      </c>
      <c r="F66" s="46">
        <v>0</v>
      </c>
      <c r="G66" s="46">
        <v>0</v>
      </c>
      <c r="H66" s="46">
        <v>0</v>
      </c>
      <c r="I66" s="46">
        <v>0</v>
      </c>
      <c r="J66" s="46">
        <f>+'[1]EGRESOS DETALLADOS-4'!K79</f>
        <v>0</v>
      </c>
      <c r="K66" s="46">
        <f>+'[1]EGRESOS DETALLADOS-4'!L79</f>
        <v>0</v>
      </c>
      <c r="L66" s="46">
        <f>+'[1]EGRESOS DETALLADOS-4'!M79</f>
        <v>0</v>
      </c>
      <c r="M66" s="46">
        <f>+'[1]EGRESOS DETALLADOS-4'!N79</f>
        <v>0</v>
      </c>
      <c r="N66" s="46">
        <f>+'[1]EGRESOS DETALLADOS-4'!O79</f>
        <v>0</v>
      </c>
      <c r="O66" s="46">
        <v>0</v>
      </c>
      <c r="P66" s="46">
        <v>0</v>
      </c>
      <c r="Q66" s="46">
        <v>0</v>
      </c>
      <c r="R66" s="46">
        <f t="shared" si="6"/>
        <v>0</v>
      </c>
      <c r="S66" s="47">
        <f t="shared" si="9"/>
        <v>15000</v>
      </c>
      <c r="T66" s="48"/>
      <c r="U66" s="41"/>
      <c r="V66" s="41"/>
    </row>
    <row r="67" spans="1:22" ht="12.75" customHeight="1" x14ac:dyDescent="0.2">
      <c r="A67" s="43" t="s">
        <v>110</v>
      </c>
      <c r="B67" s="44" t="s">
        <v>111</v>
      </c>
      <c r="C67" s="46">
        <v>25000</v>
      </c>
      <c r="D67" s="46">
        <v>0</v>
      </c>
      <c r="E67" s="46">
        <f t="shared" si="10"/>
        <v>25000</v>
      </c>
      <c r="F67" s="46">
        <v>0</v>
      </c>
      <c r="G67" s="46">
        <v>0</v>
      </c>
      <c r="H67" s="46">
        <v>230</v>
      </c>
      <c r="I67" s="46">
        <v>0</v>
      </c>
      <c r="J67" s="46">
        <f>+'[1]EGRESOS DETALLADOS-4'!K80</f>
        <v>1079.95</v>
      </c>
      <c r="K67" s="46">
        <f>+'[1]EGRESOS DETALLADOS-4'!L80</f>
        <v>0</v>
      </c>
      <c r="L67" s="46">
        <f>+'[1]EGRESOS DETALLADOS-4'!M80</f>
        <v>0</v>
      </c>
      <c r="M67" s="46">
        <f>+'[1]EGRESOS DETALLADOS-4'!N80</f>
        <v>0</v>
      </c>
      <c r="N67" s="46">
        <f>+'[1]EGRESOS DETALLADOS-4'!O80</f>
        <v>0</v>
      </c>
      <c r="O67" s="46">
        <v>0</v>
      </c>
      <c r="P67" s="46">
        <v>0</v>
      </c>
      <c r="Q67" s="46">
        <v>0</v>
      </c>
      <c r="R67" s="46">
        <f t="shared" si="6"/>
        <v>1309.95</v>
      </c>
      <c r="S67" s="47">
        <f t="shared" si="9"/>
        <v>23690.05</v>
      </c>
      <c r="T67" s="48"/>
      <c r="U67" s="41"/>
      <c r="V67" s="41"/>
    </row>
    <row r="68" spans="1:22" ht="12.75" customHeight="1" x14ac:dyDescent="0.2">
      <c r="A68" s="43">
        <v>224</v>
      </c>
      <c r="B68" s="44" t="s">
        <v>112</v>
      </c>
      <c r="C68" s="46">
        <v>5000</v>
      </c>
      <c r="D68" s="46">
        <v>0</v>
      </c>
      <c r="E68" s="46">
        <f t="shared" si="10"/>
        <v>5000</v>
      </c>
      <c r="F68" s="46">
        <v>0</v>
      </c>
      <c r="G68" s="46">
        <v>0</v>
      </c>
      <c r="H68" s="46">
        <v>0</v>
      </c>
      <c r="I68" s="46">
        <v>0</v>
      </c>
      <c r="J68" s="46">
        <f>+'[1]EGRESOS DETALLADOS-4'!K81</f>
        <v>0</v>
      </c>
      <c r="K68" s="46">
        <f>+'[1]EGRESOS DETALLADOS-4'!L81</f>
        <v>0</v>
      </c>
      <c r="L68" s="46">
        <f>+'[1]EGRESOS DETALLADOS-4'!M81</f>
        <v>626</v>
      </c>
      <c r="M68" s="46">
        <f>+'[1]EGRESOS DETALLADOS-4'!N81</f>
        <v>0</v>
      </c>
      <c r="N68" s="46">
        <f>+'[1]EGRESOS DETALLADOS-4'!O81</f>
        <v>0</v>
      </c>
      <c r="O68" s="46">
        <v>0</v>
      </c>
      <c r="P68" s="46">
        <v>0</v>
      </c>
      <c r="Q68" s="46">
        <v>0</v>
      </c>
      <c r="R68" s="46">
        <f t="shared" si="6"/>
        <v>626</v>
      </c>
      <c r="S68" s="47">
        <f t="shared" si="9"/>
        <v>4374</v>
      </c>
      <c r="T68" s="48"/>
      <c r="U68" s="41"/>
      <c r="V68" s="41"/>
    </row>
    <row r="69" spans="1:22" ht="12.75" customHeight="1" x14ac:dyDescent="0.2">
      <c r="A69" s="43" t="s">
        <v>113</v>
      </c>
      <c r="B69" s="44" t="s">
        <v>114</v>
      </c>
      <c r="C69" s="46">
        <v>10000</v>
      </c>
      <c r="D69" s="46">
        <v>0</v>
      </c>
      <c r="E69" s="46">
        <f t="shared" si="10"/>
        <v>10000</v>
      </c>
      <c r="F69" s="46">
        <v>0</v>
      </c>
      <c r="G69" s="46">
        <v>0</v>
      </c>
      <c r="H69" s="46">
        <v>0</v>
      </c>
      <c r="I69" s="46">
        <v>0</v>
      </c>
      <c r="J69" s="46">
        <f>+'[1]EGRESOS DETALLADOS-4'!K82</f>
        <v>366.3</v>
      </c>
      <c r="K69" s="46">
        <f>+'[1]EGRESOS DETALLADOS-4'!L82</f>
        <v>0</v>
      </c>
      <c r="L69" s="46">
        <f>+'[1]EGRESOS DETALLADOS-4'!M82</f>
        <v>475</v>
      </c>
      <c r="M69" s="46">
        <f>+'[1]EGRESOS DETALLADOS-4'!N82</f>
        <v>107</v>
      </c>
      <c r="N69" s="46">
        <f>+'[1]EGRESOS DETALLADOS-4'!O82</f>
        <v>14250</v>
      </c>
      <c r="O69" s="46">
        <v>0</v>
      </c>
      <c r="P69" s="46">
        <v>0</v>
      </c>
      <c r="Q69" s="46">
        <v>0</v>
      </c>
      <c r="R69" s="46">
        <f t="shared" si="6"/>
        <v>15198.3</v>
      </c>
      <c r="S69" s="47">
        <f t="shared" si="9"/>
        <v>-5198.2999999999993</v>
      </c>
      <c r="T69" s="48"/>
      <c r="U69" s="41"/>
      <c r="V69" s="41"/>
    </row>
    <row r="70" spans="1:22" ht="12.75" customHeight="1" x14ac:dyDescent="0.2">
      <c r="A70" s="43" t="s">
        <v>115</v>
      </c>
      <c r="B70" s="44" t="s">
        <v>116</v>
      </c>
      <c r="C70" s="46">
        <v>19800</v>
      </c>
      <c r="D70" s="46">
        <f>+'[1]EGRESOS DETALLADOS-4'!E83</f>
        <v>-131000</v>
      </c>
      <c r="E70" s="46">
        <f t="shared" si="10"/>
        <v>-111200</v>
      </c>
      <c r="F70" s="46">
        <v>0</v>
      </c>
      <c r="G70" s="46">
        <v>56</v>
      </c>
      <c r="H70" s="46">
        <v>9471.75</v>
      </c>
      <c r="I70" s="46">
        <v>390</v>
      </c>
      <c r="J70" s="46">
        <f>+'[1]EGRESOS DETALLADOS-4'!K83</f>
        <v>80000</v>
      </c>
      <c r="K70" s="46">
        <f>+'[1]EGRESOS DETALLADOS-4'!L83</f>
        <v>0</v>
      </c>
      <c r="L70" s="46">
        <f>+'[1]EGRESOS DETALLADOS-4'!M83</f>
        <v>59.99</v>
      </c>
      <c r="M70" s="46">
        <f>+'[1]EGRESOS DETALLADOS-4'!N83</f>
        <v>0</v>
      </c>
      <c r="N70" s="46">
        <f>+'[1]EGRESOS DETALLADOS-4'!O83</f>
        <v>500</v>
      </c>
      <c r="O70" s="46">
        <v>0</v>
      </c>
      <c r="P70" s="46">
        <v>0</v>
      </c>
      <c r="Q70" s="46">
        <v>0</v>
      </c>
      <c r="R70" s="46">
        <f t="shared" si="6"/>
        <v>90477.74</v>
      </c>
      <c r="S70" s="47">
        <f t="shared" si="9"/>
        <v>-201677.74</v>
      </c>
      <c r="T70" s="48"/>
      <c r="U70" s="41"/>
      <c r="V70" s="41"/>
    </row>
    <row r="71" spans="1:22" ht="12.75" customHeight="1" x14ac:dyDescent="0.2">
      <c r="A71" s="43" t="s">
        <v>117</v>
      </c>
      <c r="B71" s="44" t="s">
        <v>118</v>
      </c>
      <c r="C71" s="46">
        <v>46000</v>
      </c>
      <c r="D71" s="46">
        <f>+'[1]EGRESOS DETALLADOS-4'!E84</f>
        <v>0</v>
      </c>
      <c r="E71" s="46">
        <f t="shared" si="10"/>
        <v>46000</v>
      </c>
      <c r="F71" s="46">
        <v>0</v>
      </c>
      <c r="G71" s="46">
        <v>0</v>
      </c>
      <c r="H71" s="46">
        <v>0</v>
      </c>
      <c r="I71" s="46">
        <v>0</v>
      </c>
      <c r="J71" s="46">
        <f>+'[1]EGRESOS DETALLADOS-4'!K84</f>
        <v>0</v>
      </c>
      <c r="K71" s="46">
        <f>+'[1]EGRESOS DETALLADOS-4'!L84</f>
        <v>0</v>
      </c>
      <c r="L71" s="46">
        <f>+'[1]EGRESOS DETALLADOS-4'!M84</f>
        <v>59.2</v>
      </c>
      <c r="M71" s="46">
        <f>+'[1]EGRESOS DETALLADOS-4'!N84</f>
        <v>0</v>
      </c>
      <c r="N71" s="46">
        <f>+'[1]EGRESOS DETALLADOS-4'!O84</f>
        <v>0</v>
      </c>
      <c r="O71" s="46">
        <v>0</v>
      </c>
      <c r="P71" s="46">
        <v>0</v>
      </c>
      <c r="Q71" s="46">
        <v>0</v>
      </c>
      <c r="R71" s="46">
        <f t="shared" si="6"/>
        <v>59.2</v>
      </c>
      <c r="S71" s="47">
        <f t="shared" si="9"/>
        <v>45940.800000000003</v>
      </c>
      <c r="T71" s="48"/>
      <c r="U71" s="41"/>
      <c r="V71" s="41"/>
    </row>
    <row r="72" spans="1:22" ht="12.75" customHeight="1" x14ac:dyDescent="0.2">
      <c r="A72" s="43" t="s">
        <v>119</v>
      </c>
      <c r="B72" s="44" t="s">
        <v>120</v>
      </c>
      <c r="C72" s="46">
        <v>20000</v>
      </c>
      <c r="D72" s="46">
        <f>+'[1]EGRESOS DETALLADOS-4'!E85</f>
        <v>0</v>
      </c>
      <c r="E72" s="46">
        <f t="shared" si="10"/>
        <v>20000</v>
      </c>
      <c r="F72" s="46">
        <v>0</v>
      </c>
      <c r="G72" s="46">
        <v>3588</v>
      </c>
      <c r="H72" s="46">
        <v>125</v>
      </c>
      <c r="I72" s="46">
        <v>78</v>
      </c>
      <c r="J72" s="46">
        <f>+'[1]EGRESOS DETALLADOS-4'!K85</f>
        <v>0</v>
      </c>
      <c r="K72" s="46">
        <f>+'[1]EGRESOS DETALLADOS-4'!L85</f>
        <v>7122.31</v>
      </c>
      <c r="L72" s="46">
        <f>+'[1]EGRESOS DETALLADOS-4'!M85</f>
        <v>94.6</v>
      </c>
      <c r="M72" s="46">
        <f>+'[1]EGRESOS DETALLADOS-4'!N85</f>
        <v>0</v>
      </c>
      <c r="N72" s="46">
        <f>+'[1]EGRESOS DETALLADOS-4'!O85</f>
        <v>0</v>
      </c>
      <c r="O72" s="46">
        <v>0</v>
      </c>
      <c r="P72" s="46">
        <v>0</v>
      </c>
      <c r="Q72" s="46">
        <v>0</v>
      </c>
      <c r="R72" s="46">
        <f t="shared" si="6"/>
        <v>11007.910000000002</v>
      </c>
      <c r="S72" s="47">
        <f t="shared" si="9"/>
        <v>8992.0899999999983</v>
      </c>
      <c r="T72" s="48"/>
      <c r="U72" s="41"/>
      <c r="V72" s="41"/>
    </row>
    <row r="73" spans="1:22" ht="12.75" customHeight="1" x14ac:dyDescent="0.2">
      <c r="A73" s="43" t="s">
        <v>121</v>
      </c>
      <c r="B73" s="44" t="s">
        <v>122</v>
      </c>
      <c r="C73" s="46">
        <v>8399</v>
      </c>
      <c r="D73" s="46">
        <f>+'[1]EGRESOS DETALLADOS-4'!E86</f>
        <v>0</v>
      </c>
      <c r="E73" s="46">
        <f t="shared" si="10"/>
        <v>8399</v>
      </c>
      <c r="F73" s="46">
        <v>0</v>
      </c>
      <c r="G73" s="46">
        <v>1296</v>
      </c>
      <c r="H73" s="46">
        <v>283.60000000000002</v>
      </c>
      <c r="I73" s="46">
        <v>369.7</v>
      </c>
      <c r="J73" s="46">
        <f>+'[1]EGRESOS DETALLADOS-4'!K86</f>
        <v>0</v>
      </c>
      <c r="K73" s="46">
        <f>+'[1]EGRESOS DETALLADOS-4'!L86</f>
        <v>6033.5</v>
      </c>
      <c r="L73" s="46">
        <f>+'[1]EGRESOS DETALLADOS-4'!M86</f>
        <v>1875</v>
      </c>
      <c r="M73" s="46">
        <f>+'[1]EGRESOS DETALLADOS-4'!N86</f>
        <v>163</v>
      </c>
      <c r="N73" s="46">
        <f>+'[1]EGRESOS DETALLADOS-4'!O86</f>
        <v>0</v>
      </c>
      <c r="O73" s="46">
        <v>0</v>
      </c>
      <c r="P73" s="46">
        <v>0</v>
      </c>
      <c r="Q73" s="46">
        <v>0</v>
      </c>
      <c r="R73" s="46">
        <f t="shared" si="6"/>
        <v>10020.799999999999</v>
      </c>
      <c r="S73" s="47">
        <f t="shared" si="9"/>
        <v>-1621.7999999999993</v>
      </c>
      <c r="T73" s="48"/>
      <c r="U73" s="41"/>
      <c r="V73" s="41"/>
    </row>
    <row r="74" spans="1:22" ht="12.75" customHeight="1" x14ac:dyDescent="0.2">
      <c r="A74" s="43" t="s">
        <v>123</v>
      </c>
      <c r="B74" s="44" t="s">
        <v>124</v>
      </c>
      <c r="C74" s="46">
        <v>25400</v>
      </c>
      <c r="D74" s="46">
        <v>0</v>
      </c>
      <c r="E74" s="46">
        <f t="shared" si="10"/>
        <v>25400</v>
      </c>
      <c r="F74" s="46">
        <v>0</v>
      </c>
      <c r="G74" s="46">
        <v>0</v>
      </c>
      <c r="H74" s="46">
        <v>294</v>
      </c>
      <c r="I74" s="46">
        <v>0</v>
      </c>
      <c r="J74" s="46">
        <f>+'[1]EGRESOS DETALLADOS-4'!K87</f>
        <v>394</v>
      </c>
      <c r="K74" s="46">
        <f>+'[1]EGRESOS DETALLADOS-4'!L87</f>
        <v>212</v>
      </c>
      <c r="L74" s="46">
        <f>+'[1]EGRESOS DETALLADOS-4'!M87</f>
        <v>13921.98</v>
      </c>
      <c r="M74" s="46">
        <f>+'[1]EGRESOS DETALLADOS-4'!N87</f>
        <v>731.5</v>
      </c>
      <c r="N74" s="46">
        <f>+'[1]EGRESOS DETALLADOS-4'!O87</f>
        <v>651.79999999999995</v>
      </c>
      <c r="O74" s="46">
        <v>0</v>
      </c>
      <c r="P74" s="46">
        <v>0</v>
      </c>
      <c r="Q74" s="46">
        <v>0</v>
      </c>
      <c r="R74" s="46">
        <f t="shared" si="6"/>
        <v>16205.279999999999</v>
      </c>
      <c r="S74" s="47">
        <f t="shared" si="9"/>
        <v>9194.7200000000012</v>
      </c>
      <c r="T74" s="48"/>
      <c r="U74" s="42"/>
      <c r="V74" s="41"/>
    </row>
    <row r="75" spans="1:22" ht="12.75" customHeight="1" x14ac:dyDescent="0.2">
      <c r="A75" s="43" t="s">
        <v>125</v>
      </c>
      <c r="B75" s="44" t="s">
        <v>126</v>
      </c>
      <c r="C75" s="46">
        <v>5000</v>
      </c>
      <c r="D75" s="46">
        <v>0</v>
      </c>
      <c r="E75" s="46">
        <f t="shared" si="10"/>
        <v>5000</v>
      </c>
      <c r="F75" s="46">
        <v>0</v>
      </c>
      <c r="G75" s="46">
        <v>210</v>
      </c>
      <c r="H75" s="46">
        <v>0</v>
      </c>
      <c r="I75" s="46">
        <v>0</v>
      </c>
      <c r="J75" s="46">
        <f>+'[1]EGRESOS DETALLADOS-4'!K88</f>
        <v>126</v>
      </c>
      <c r="K75" s="46">
        <f>+'[1]EGRESOS DETALLADOS-4'!L88</f>
        <v>2983</v>
      </c>
      <c r="L75" s="46">
        <f>+'[1]EGRESOS DETALLADOS-4'!M88</f>
        <v>2081</v>
      </c>
      <c r="M75" s="46">
        <f>+'[1]EGRESOS DETALLADOS-4'!N88</f>
        <v>0</v>
      </c>
      <c r="N75" s="46">
        <f>+'[1]EGRESOS DETALLADOS-4'!O88</f>
        <v>0</v>
      </c>
      <c r="O75" s="46">
        <v>0</v>
      </c>
      <c r="P75" s="46">
        <v>0</v>
      </c>
      <c r="Q75" s="46">
        <v>0</v>
      </c>
      <c r="R75" s="46">
        <f t="shared" si="6"/>
        <v>5400</v>
      </c>
      <c r="S75" s="47">
        <f t="shared" si="9"/>
        <v>-400</v>
      </c>
      <c r="T75" s="48"/>
      <c r="U75" s="41"/>
      <c r="V75" s="41"/>
    </row>
    <row r="76" spans="1:22" ht="12.75" customHeight="1" x14ac:dyDescent="0.2">
      <c r="A76" s="43" t="s">
        <v>127</v>
      </c>
      <c r="B76" s="44" t="s">
        <v>128</v>
      </c>
      <c r="C76" s="46">
        <v>13000</v>
      </c>
      <c r="D76" s="46">
        <v>0</v>
      </c>
      <c r="E76" s="46">
        <f t="shared" si="10"/>
        <v>13000</v>
      </c>
      <c r="F76" s="46">
        <v>0</v>
      </c>
      <c r="G76" s="46">
        <v>0</v>
      </c>
      <c r="H76" s="46">
        <v>0</v>
      </c>
      <c r="I76" s="46">
        <v>0</v>
      </c>
      <c r="J76" s="46">
        <f>+'[1]EGRESOS DETALLADOS-4'!K89</f>
        <v>0</v>
      </c>
      <c r="K76" s="46">
        <f>+'[1]EGRESOS DETALLADOS-4'!L89</f>
        <v>0</v>
      </c>
      <c r="L76" s="46">
        <f>+'[1]EGRESOS DETALLADOS-4'!M89</f>
        <v>0</v>
      </c>
      <c r="M76" s="46">
        <f>+'[1]EGRESOS DETALLADOS-4'!N89</f>
        <v>0</v>
      </c>
      <c r="N76" s="46">
        <f>+'[1]EGRESOS DETALLADOS-4'!O89</f>
        <v>0</v>
      </c>
      <c r="O76" s="46">
        <v>0</v>
      </c>
      <c r="P76" s="46">
        <v>0</v>
      </c>
      <c r="Q76" s="46">
        <v>0</v>
      </c>
      <c r="R76" s="46">
        <f t="shared" si="6"/>
        <v>0</v>
      </c>
      <c r="S76" s="47">
        <f t="shared" si="9"/>
        <v>13000</v>
      </c>
      <c r="T76" s="48"/>
      <c r="U76" s="41"/>
      <c r="V76" s="41"/>
    </row>
    <row r="77" spans="1:22" ht="12.75" customHeight="1" x14ac:dyDescent="0.2">
      <c r="A77" s="43">
        <v>252</v>
      </c>
      <c r="B77" s="44" t="s">
        <v>129</v>
      </c>
      <c r="C77" s="46">
        <v>10000</v>
      </c>
      <c r="D77" s="46">
        <v>0</v>
      </c>
      <c r="E77" s="46">
        <f t="shared" si="10"/>
        <v>10000</v>
      </c>
      <c r="F77" s="46">
        <v>0</v>
      </c>
      <c r="G77" s="46">
        <v>0</v>
      </c>
      <c r="H77" s="46">
        <v>0</v>
      </c>
      <c r="I77" s="46">
        <v>0</v>
      </c>
      <c r="J77" s="46">
        <f>+'[1]EGRESOS DETALLADOS-4'!K90</f>
        <v>0</v>
      </c>
      <c r="K77" s="46">
        <f>+'[1]EGRESOS DETALLADOS-4'!L90</f>
        <v>0</v>
      </c>
      <c r="L77" s="46">
        <f>+'[1]EGRESOS DETALLADOS-4'!M90</f>
        <v>0</v>
      </c>
      <c r="M77" s="46">
        <f>+'[1]EGRESOS DETALLADOS-4'!N90</f>
        <v>1650</v>
      </c>
      <c r="N77" s="46">
        <f>+'[1]EGRESOS DETALLADOS-4'!O90</f>
        <v>0</v>
      </c>
      <c r="O77" s="46">
        <v>0</v>
      </c>
      <c r="P77" s="46">
        <v>0</v>
      </c>
      <c r="Q77" s="46">
        <v>0</v>
      </c>
      <c r="R77" s="46">
        <f t="shared" si="6"/>
        <v>1650</v>
      </c>
      <c r="S77" s="47">
        <f t="shared" si="9"/>
        <v>8350</v>
      </c>
      <c r="T77" s="48"/>
      <c r="U77" s="41"/>
      <c r="V77" s="41"/>
    </row>
    <row r="78" spans="1:22" ht="12.75" customHeight="1" x14ac:dyDescent="0.2">
      <c r="A78" s="43" t="s">
        <v>130</v>
      </c>
      <c r="B78" s="44" t="s">
        <v>131</v>
      </c>
      <c r="C78" s="46">
        <v>72000</v>
      </c>
      <c r="D78" s="46">
        <f>+'[1]EGRESOS DETALLADOS-4'!E91</f>
        <v>0</v>
      </c>
      <c r="E78" s="46">
        <f t="shared" si="10"/>
        <v>72000</v>
      </c>
      <c r="F78" s="46">
        <v>0</v>
      </c>
      <c r="G78" s="46">
        <v>0</v>
      </c>
      <c r="H78" s="46">
        <v>0</v>
      </c>
      <c r="I78" s="46">
        <v>0</v>
      </c>
      <c r="J78" s="46">
        <f>+'[1]EGRESOS DETALLADOS-4'!K91</f>
        <v>0</v>
      </c>
      <c r="K78" s="46">
        <f>+'[1]EGRESOS DETALLADOS-4'!L91</f>
        <v>250</v>
      </c>
      <c r="L78" s="46">
        <f>+'[1]EGRESOS DETALLADOS-4'!M91</f>
        <v>0</v>
      </c>
      <c r="M78" s="46">
        <f>+'[1]EGRESOS DETALLADOS-4'!N91</f>
        <v>0</v>
      </c>
      <c r="N78" s="46">
        <f>+'[1]EGRESOS DETALLADOS-4'!O91</f>
        <v>0</v>
      </c>
      <c r="O78" s="46">
        <v>0</v>
      </c>
      <c r="P78" s="46">
        <v>0</v>
      </c>
      <c r="Q78" s="46">
        <v>0</v>
      </c>
      <c r="R78" s="46">
        <f t="shared" si="6"/>
        <v>250</v>
      </c>
      <c r="S78" s="47">
        <f t="shared" si="9"/>
        <v>71750</v>
      </c>
      <c r="T78" s="48"/>
      <c r="U78" s="42"/>
      <c r="V78" s="41"/>
    </row>
    <row r="79" spans="1:22" ht="12.75" customHeight="1" x14ac:dyDescent="0.2">
      <c r="A79" s="43" t="s">
        <v>132</v>
      </c>
      <c r="B79" s="44" t="s">
        <v>133</v>
      </c>
      <c r="C79" s="46">
        <v>10200</v>
      </c>
      <c r="D79" s="46">
        <v>0</v>
      </c>
      <c r="E79" s="46">
        <f t="shared" si="10"/>
        <v>10200</v>
      </c>
      <c r="F79" s="46">
        <v>0</v>
      </c>
      <c r="G79" s="46">
        <v>125</v>
      </c>
      <c r="H79" s="46">
        <v>1040</v>
      </c>
      <c r="I79" s="46">
        <v>0</v>
      </c>
      <c r="J79" s="46">
        <f>+'[1]EGRESOS DETALLADOS-4'!K92</f>
        <v>0</v>
      </c>
      <c r="K79" s="46">
        <f>+'[1]EGRESOS DETALLADOS-4'!L92</f>
        <v>0</v>
      </c>
      <c r="L79" s="46">
        <f>+'[1]EGRESOS DETALLADOS-4'!M92</f>
        <v>1350</v>
      </c>
      <c r="M79" s="46">
        <f>+'[1]EGRESOS DETALLADOS-4'!N92</f>
        <v>0</v>
      </c>
      <c r="N79" s="46">
        <f>+'[1]EGRESOS DETALLADOS-4'!O92</f>
        <v>0</v>
      </c>
      <c r="O79" s="46">
        <v>0</v>
      </c>
      <c r="P79" s="46">
        <v>0</v>
      </c>
      <c r="Q79" s="46">
        <v>0</v>
      </c>
      <c r="R79" s="46">
        <f t="shared" si="6"/>
        <v>2515</v>
      </c>
      <c r="S79" s="47">
        <f t="shared" si="9"/>
        <v>7685</v>
      </c>
      <c r="T79" s="48"/>
      <c r="U79" s="41"/>
      <c r="V79" s="41"/>
    </row>
    <row r="80" spans="1:22" ht="12.75" customHeight="1" x14ac:dyDescent="0.2">
      <c r="A80" s="43">
        <v>261</v>
      </c>
      <c r="B80" s="44" t="s">
        <v>134</v>
      </c>
      <c r="C80" s="46">
        <v>21800</v>
      </c>
      <c r="D80" s="46">
        <f>+'[1]EGRESOS DETALLADOS-4'!E93</f>
        <v>0</v>
      </c>
      <c r="E80" s="46">
        <f t="shared" si="10"/>
        <v>21800</v>
      </c>
      <c r="F80" s="46">
        <v>0</v>
      </c>
      <c r="G80" s="46">
        <v>0</v>
      </c>
      <c r="H80" s="46">
        <v>525</v>
      </c>
      <c r="I80" s="46">
        <v>13866.7</v>
      </c>
      <c r="J80" s="46">
        <f>+'[1]EGRESOS DETALLADOS-4'!K93</f>
        <v>15.1</v>
      </c>
      <c r="K80" s="46">
        <f>+'[1]EGRESOS DETALLADOS-4'!L93</f>
        <v>23.5</v>
      </c>
      <c r="L80" s="46">
        <f>+'[1]EGRESOS DETALLADOS-4'!M93</f>
        <v>8100</v>
      </c>
      <c r="M80" s="46">
        <f>+'[1]EGRESOS DETALLADOS-4'!N93</f>
        <v>587.79</v>
      </c>
      <c r="N80" s="46">
        <f>+'[1]EGRESOS DETALLADOS-4'!O93</f>
        <v>0</v>
      </c>
      <c r="O80" s="46">
        <v>0</v>
      </c>
      <c r="P80" s="46">
        <v>0</v>
      </c>
      <c r="Q80" s="46">
        <v>0</v>
      </c>
      <c r="R80" s="46">
        <f t="shared" si="6"/>
        <v>23118.090000000004</v>
      </c>
      <c r="S80" s="47">
        <f t="shared" si="9"/>
        <v>-1318.0900000000038</v>
      </c>
      <c r="T80" s="48"/>
      <c r="U80" s="41"/>
      <c r="V80" s="41"/>
    </row>
    <row r="81" spans="1:22" ht="12.75" customHeight="1" x14ac:dyDescent="0.2">
      <c r="A81" s="43" t="s">
        <v>135</v>
      </c>
      <c r="B81" s="44" t="s">
        <v>136</v>
      </c>
      <c r="C81" s="46">
        <v>331000</v>
      </c>
      <c r="D81" s="46">
        <f>+'[1]EGRESOS DETALLADOS-4'!E94</f>
        <v>0</v>
      </c>
      <c r="E81" s="46">
        <f t="shared" si="10"/>
        <v>331000</v>
      </c>
      <c r="F81" s="46">
        <v>0</v>
      </c>
      <c r="G81" s="46">
        <v>135</v>
      </c>
      <c r="H81" s="46">
        <v>2676.4</v>
      </c>
      <c r="I81" s="46">
        <v>0</v>
      </c>
      <c r="J81" s="46">
        <f>+'[1]EGRESOS DETALLADOS-4'!K94</f>
        <v>12000</v>
      </c>
      <c r="K81" s="46">
        <f>+'[1]EGRESOS DETALLADOS-4'!L94</f>
        <v>0</v>
      </c>
      <c r="L81" s="46">
        <f>+'[1]EGRESOS DETALLADOS-4'!M94</f>
        <v>0</v>
      </c>
      <c r="M81" s="46">
        <f>+'[1]EGRESOS DETALLADOS-4'!N94</f>
        <v>0</v>
      </c>
      <c r="N81" s="46">
        <f>+'[1]EGRESOS DETALLADOS-4'!O94</f>
        <v>0</v>
      </c>
      <c r="O81" s="46">
        <v>0</v>
      </c>
      <c r="P81" s="46">
        <v>0</v>
      </c>
      <c r="Q81" s="46">
        <v>0</v>
      </c>
      <c r="R81" s="46">
        <f t="shared" si="6"/>
        <v>14811.4</v>
      </c>
      <c r="S81" s="47">
        <f t="shared" si="9"/>
        <v>316188.59999999998</v>
      </c>
      <c r="T81" s="48"/>
      <c r="U81" s="42"/>
      <c r="V81" s="41"/>
    </row>
    <row r="82" spans="1:22" ht="12.75" customHeight="1" x14ac:dyDescent="0.2">
      <c r="A82" s="43" t="s">
        <v>137</v>
      </c>
      <c r="B82" s="44" t="s">
        <v>138</v>
      </c>
      <c r="C82" s="46">
        <v>199000</v>
      </c>
      <c r="D82" s="46">
        <f>+'[1]EGRESOS DETALLADOS-4'!E95</f>
        <v>0</v>
      </c>
      <c r="E82" s="46">
        <f t="shared" si="10"/>
        <v>199000</v>
      </c>
      <c r="F82" s="46">
        <v>0</v>
      </c>
      <c r="G82" s="46">
        <v>0</v>
      </c>
      <c r="H82" s="46">
        <v>85050</v>
      </c>
      <c r="I82" s="46">
        <v>1610</v>
      </c>
      <c r="J82" s="46">
        <f>+'[1]EGRESOS DETALLADOS-4'!K95</f>
        <v>54</v>
      </c>
      <c r="K82" s="46">
        <f>+'[1]EGRESOS DETALLADOS-4'!L95</f>
        <v>145</v>
      </c>
      <c r="L82" s="46">
        <f>+'[1]EGRESOS DETALLADOS-4'!M95</f>
        <v>4789</v>
      </c>
      <c r="M82" s="46">
        <f>+'[1]EGRESOS DETALLADOS-4'!N95</f>
        <v>1029.43</v>
      </c>
      <c r="N82" s="46">
        <f>+'[1]EGRESOS DETALLADOS-4'!O95</f>
        <v>0</v>
      </c>
      <c r="O82" s="46">
        <v>0</v>
      </c>
      <c r="P82" s="46">
        <v>0</v>
      </c>
      <c r="Q82" s="46">
        <v>0</v>
      </c>
      <c r="R82" s="46">
        <f t="shared" si="6"/>
        <v>92677.43</v>
      </c>
      <c r="S82" s="47">
        <f t="shared" si="9"/>
        <v>106322.57</v>
      </c>
      <c r="T82" s="48"/>
      <c r="U82" s="41"/>
      <c r="V82" s="41"/>
    </row>
    <row r="83" spans="1:22" ht="12.75" customHeight="1" x14ac:dyDescent="0.2">
      <c r="A83" s="43" t="s">
        <v>139</v>
      </c>
      <c r="B83" s="44" t="s">
        <v>140</v>
      </c>
      <c r="C83" s="46">
        <v>16000</v>
      </c>
      <c r="D83" s="46">
        <f>+'[1]EGRESOS DETALLADOS-4'!E96</f>
        <v>0</v>
      </c>
      <c r="E83" s="46">
        <f t="shared" si="10"/>
        <v>16000</v>
      </c>
      <c r="F83" s="46">
        <v>0</v>
      </c>
      <c r="G83" s="46">
        <v>0</v>
      </c>
      <c r="H83" s="46">
        <v>191.29</v>
      </c>
      <c r="I83" s="46">
        <v>0</v>
      </c>
      <c r="J83" s="46">
        <f>+'[1]EGRESOS DETALLADOS-4'!K96</f>
        <v>0</v>
      </c>
      <c r="K83" s="46">
        <f>+'[1]EGRESOS DETALLADOS-4'!L96</f>
        <v>0</v>
      </c>
      <c r="L83" s="46">
        <f>+'[1]EGRESOS DETALLADOS-4'!M96</f>
        <v>11605</v>
      </c>
      <c r="M83" s="46">
        <f>+'[1]EGRESOS DETALLADOS-4'!N96</f>
        <v>0</v>
      </c>
      <c r="N83" s="46">
        <f>+'[1]EGRESOS DETALLADOS-4'!O96</f>
        <v>0</v>
      </c>
      <c r="O83" s="46">
        <v>0</v>
      </c>
      <c r="P83" s="46">
        <v>0</v>
      </c>
      <c r="Q83" s="46">
        <v>0</v>
      </c>
      <c r="R83" s="46">
        <f t="shared" si="6"/>
        <v>11796.29</v>
      </c>
      <c r="S83" s="47">
        <f t="shared" si="9"/>
        <v>4203.7099999999991</v>
      </c>
      <c r="T83" s="48"/>
      <c r="U83" s="41"/>
      <c r="V83" s="41"/>
    </row>
    <row r="84" spans="1:22" ht="12.75" customHeight="1" x14ac:dyDescent="0.2">
      <c r="A84" s="43" t="s">
        <v>141</v>
      </c>
      <c r="B84" s="44" t="s">
        <v>142</v>
      </c>
      <c r="C84" s="46">
        <v>62000</v>
      </c>
      <c r="D84" s="46">
        <f>+'[1]EGRESOS DETALLADOS-4'!E97</f>
        <v>0</v>
      </c>
      <c r="E84" s="46">
        <f t="shared" si="10"/>
        <v>62000</v>
      </c>
      <c r="F84" s="46">
        <v>0</v>
      </c>
      <c r="G84" s="46">
        <v>1388</v>
      </c>
      <c r="H84" s="46">
        <v>34</v>
      </c>
      <c r="I84" s="46">
        <v>350</v>
      </c>
      <c r="J84" s="46">
        <f>+'[1]EGRESOS DETALLADOS-4'!K97</f>
        <v>365</v>
      </c>
      <c r="K84" s="46">
        <f>+'[1]EGRESOS DETALLADOS-4'!L97</f>
        <v>5382.2</v>
      </c>
      <c r="L84" s="46">
        <f>+'[1]EGRESOS DETALLADOS-4'!M97</f>
        <v>685.49</v>
      </c>
      <c r="M84" s="46">
        <f>+'[1]EGRESOS DETALLADOS-4'!N97</f>
        <v>229.9</v>
      </c>
      <c r="N84" s="46">
        <f>+'[1]EGRESOS DETALLADOS-4'!O97</f>
        <v>204</v>
      </c>
      <c r="O84" s="46">
        <v>0</v>
      </c>
      <c r="P84" s="46">
        <v>0</v>
      </c>
      <c r="Q84" s="46">
        <v>0</v>
      </c>
      <c r="R84" s="46">
        <f t="shared" si="6"/>
        <v>8638.59</v>
      </c>
      <c r="S84" s="47">
        <f t="shared" si="9"/>
        <v>53361.41</v>
      </c>
      <c r="T84" s="48"/>
      <c r="U84" s="41"/>
      <c r="V84" s="41"/>
    </row>
    <row r="85" spans="1:22" ht="12.75" customHeight="1" x14ac:dyDescent="0.2">
      <c r="A85" s="43" t="s">
        <v>143</v>
      </c>
      <c r="B85" s="44" t="s">
        <v>144</v>
      </c>
      <c r="C85" s="46">
        <v>141000</v>
      </c>
      <c r="D85" s="46">
        <f>+'[1]EGRESOS DETALLADOS-4'!E98</f>
        <v>0</v>
      </c>
      <c r="E85" s="46">
        <f t="shared" si="10"/>
        <v>141000</v>
      </c>
      <c r="F85" s="46">
        <v>0</v>
      </c>
      <c r="G85" s="46">
        <v>1845</v>
      </c>
      <c r="H85" s="46">
        <v>79.400000000000006</v>
      </c>
      <c r="I85" s="46">
        <v>0</v>
      </c>
      <c r="J85" s="46">
        <f>+'[1]EGRESOS DETALLADOS-4'!K98</f>
        <v>3536.55</v>
      </c>
      <c r="K85" s="46">
        <f>+'[1]EGRESOS DETALLADOS-4'!L98</f>
        <v>0</v>
      </c>
      <c r="L85" s="46">
        <f>+'[1]EGRESOS DETALLADOS-4'!M98</f>
        <v>3958.8</v>
      </c>
      <c r="M85" s="46">
        <f>+'[1]EGRESOS DETALLADOS-4'!N98</f>
        <v>23.2</v>
      </c>
      <c r="N85" s="46">
        <f>+'[1]EGRESOS DETALLADOS-4'!O98</f>
        <v>27.9</v>
      </c>
      <c r="O85" s="46">
        <v>0</v>
      </c>
      <c r="P85" s="46">
        <v>0</v>
      </c>
      <c r="Q85" s="46">
        <v>0</v>
      </c>
      <c r="R85" s="46">
        <f t="shared" si="6"/>
        <v>9470.85</v>
      </c>
      <c r="S85" s="47">
        <f t="shared" si="9"/>
        <v>131529.15</v>
      </c>
      <c r="T85" s="48"/>
      <c r="U85" s="41"/>
      <c r="V85" s="41"/>
    </row>
    <row r="86" spans="1:22" ht="12.75" customHeight="1" x14ac:dyDescent="0.2">
      <c r="A86" s="43">
        <v>269</v>
      </c>
      <c r="B86" s="44" t="s">
        <v>145</v>
      </c>
      <c r="C86" s="46">
        <v>20000</v>
      </c>
      <c r="D86" s="46">
        <f>+'[1]EGRESOS DETALLADOS-4'!E99</f>
        <v>5000</v>
      </c>
      <c r="E86" s="46">
        <f t="shared" si="10"/>
        <v>25000</v>
      </c>
      <c r="F86" s="46">
        <v>0</v>
      </c>
      <c r="G86" s="46">
        <v>0</v>
      </c>
      <c r="H86" s="46">
        <v>25</v>
      </c>
      <c r="I86" s="46">
        <v>0</v>
      </c>
      <c r="J86" s="46">
        <f>+'[1]EGRESOS DETALLADOS-4'!K99</f>
        <v>0</v>
      </c>
      <c r="K86" s="46">
        <f>+'[1]EGRESOS DETALLADOS-4'!L99</f>
        <v>0</v>
      </c>
      <c r="L86" s="46">
        <f>+'[1]EGRESOS DETALLADOS-4'!M99</f>
        <v>0</v>
      </c>
      <c r="M86" s="46">
        <f>+'[1]EGRESOS DETALLADOS-4'!N99</f>
        <v>0</v>
      </c>
      <c r="N86" s="46">
        <f>+'[1]EGRESOS DETALLADOS-4'!O99</f>
        <v>68</v>
      </c>
      <c r="O86" s="46">
        <v>0</v>
      </c>
      <c r="P86" s="46">
        <v>0</v>
      </c>
      <c r="Q86" s="46">
        <v>0</v>
      </c>
      <c r="R86" s="46">
        <f t="shared" si="6"/>
        <v>93</v>
      </c>
      <c r="S86" s="47">
        <f t="shared" si="9"/>
        <v>24907</v>
      </c>
      <c r="T86" s="48"/>
      <c r="U86" s="41"/>
      <c r="V86" s="41"/>
    </row>
    <row r="87" spans="1:22" ht="12.75" customHeight="1" x14ac:dyDescent="0.2">
      <c r="A87" s="43" t="s">
        <v>146</v>
      </c>
      <c r="B87" s="44" t="s">
        <v>147</v>
      </c>
      <c r="C87" s="46">
        <v>12000</v>
      </c>
      <c r="D87" s="46">
        <f>+'[1]EGRESOS DETALLADOS-4'!E99</f>
        <v>5000</v>
      </c>
      <c r="E87" s="46">
        <f t="shared" si="10"/>
        <v>17000</v>
      </c>
      <c r="F87" s="46">
        <v>0</v>
      </c>
      <c r="G87" s="46">
        <v>0</v>
      </c>
      <c r="H87" s="46">
        <v>0</v>
      </c>
      <c r="I87" s="46">
        <v>0</v>
      </c>
      <c r="J87" s="46">
        <v>0</v>
      </c>
      <c r="K87" s="46">
        <v>0</v>
      </c>
      <c r="L87" s="46">
        <v>0</v>
      </c>
      <c r="M87" s="46">
        <f>+'[1]EGRESOS DETALLADOS-4'!N100</f>
        <v>3957.5</v>
      </c>
      <c r="N87" s="46">
        <f>+'[1]EGRESOS DETALLADOS-4'!O100</f>
        <v>0</v>
      </c>
      <c r="O87" s="46">
        <v>0</v>
      </c>
      <c r="P87" s="46">
        <v>0</v>
      </c>
      <c r="Q87" s="46">
        <v>0</v>
      </c>
      <c r="R87" s="46">
        <f t="shared" ref="R87" si="11">SUM(F87:Q87)</f>
        <v>3957.5</v>
      </c>
      <c r="S87" s="47">
        <f t="shared" si="9"/>
        <v>13042.5</v>
      </c>
      <c r="T87" s="48"/>
      <c r="U87" s="41"/>
      <c r="V87" s="41"/>
    </row>
    <row r="88" spans="1:22" ht="12.75" customHeight="1" x14ac:dyDescent="0.2">
      <c r="A88" s="43">
        <v>273</v>
      </c>
      <c r="B88" s="44" t="s">
        <v>200</v>
      </c>
      <c r="C88" s="46">
        <v>0</v>
      </c>
      <c r="D88" s="46">
        <v>5000</v>
      </c>
      <c r="E88" s="46">
        <f t="shared" si="10"/>
        <v>5000</v>
      </c>
      <c r="F88" s="46">
        <v>0</v>
      </c>
      <c r="G88" s="46">
        <v>0</v>
      </c>
      <c r="H88" s="46">
        <v>0</v>
      </c>
      <c r="I88" s="46">
        <v>0</v>
      </c>
      <c r="J88" s="46">
        <f>+'[1]EGRESOS DETALLADOS-4'!K100</f>
        <v>995</v>
      </c>
      <c r="K88" s="46">
        <f>+'[1]EGRESOS DETALLADOS-4'!L100</f>
        <v>1799.58</v>
      </c>
      <c r="L88" s="46">
        <f>+'[1]EGRESOS DETALLADOS-4'!M100</f>
        <v>1450</v>
      </c>
      <c r="M88" s="46">
        <f>+'[1]EGRESOS DETALLADOS-4'!N101</f>
        <v>43.98</v>
      </c>
      <c r="N88" s="46">
        <f>+'[1]EGRESOS DETALLADOS-4'!O101</f>
        <v>0</v>
      </c>
      <c r="O88" s="46">
        <v>0</v>
      </c>
      <c r="P88" s="46">
        <v>0</v>
      </c>
      <c r="Q88" s="46">
        <v>0</v>
      </c>
      <c r="R88" s="46">
        <f t="shared" si="6"/>
        <v>4288.5599999999995</v>
      </c>
      <c r="S88" s="47">
        <f>+E88-R88</f>
        <v>711.44000000000051</v>
      </c>
      <c r="T88" s="48"/>
      <c r="U88" s="41"/>
      <c r="V88" s="41"/>
    </row>
    <row r="89" spans="1:22" ht="12.75" customHeight="1" x14ac:dyDescent="0.2">
      <c r="A89" s="43">
        <v>274</v>
      </c>
      <c r="B89" s="44" t="s">
        <v>148</v>
      </c>
      <c r="C89" s="46">
        <v>5000</v>
      </c>
      <c r="D89" s="46">
        <f>+'[1]EGRESOS DETALLADOS-4'!E102</f>
        <v>0</v>
      </c>
      <c r="E89" s="46">
        <f t="shared" si="10"/>
        <v>5000</v>
      </c>
      <c r="F89" s="46">
        <v>0</v>
      </c>
      <c r="G89" s="46">
        <v>0</v>
      </c>
      <c r="H89" s="46">
        <v>0</v>
      </c>
      <c r="I89" s="46">
        <v>0</v>
      </c>
      <c r="J89" s="46">
        <f>+'[1]EGRESOS DETALLADOS-4'!K102</f>
        <v>1864.01</v>
      </c>
      <c r="K89" s="46">
        <f>+'[1]EGRESOS DETALLADOS-4'!L102</f>
        <v>97.99</v>
      </c>
      <c r="L89" s="46">
        <f>+'[1]EGRESOS DETALLADOS-4'!M102</f>
        <v>1768</v>
      </c>
      <c r="M89" s="46">
        <f>+'[1]EGRESOS DETALLADOS-4'!N102</f>
        <v>1391</v>
      </c>
      <c r="N89" s="46">
        <f>+'[1]EGRESOS DETALLADOS-4'!O102</f>
        <v>20</v>
      </c>
      <c r="O89" s="46">
        <v>0</v>
      </c>
      <c r="P89" s="46">
        <v>0</v>
      </c>
      <c r="Q89" s="46">
        <v>0</v>
      </c>
      <c r="R89" s="46">
        <f t="shared" si="6"/>
        <v>5141</v>
      </c>
      <c r="S89" s="47">
        <f t="shared" si="9"/>
        <v>-141</v>
      </c>
      <c r="T89" s="48"/>
      <c r="U89" s="41"/>
      <c r="V89" s="41"/>
    </row>
    <row r="90" spans="1:22" ht="12.75" customHeight="1" x14ac:dyDescent="0.2">
      <c r="A90" s="43">
        <v>275</v>
      </c>
      <c r="B90" s="44" t="s">
        <v>149</v>
      </c>
      <c r="C90" s="46">
        <v>15000</v>
      </c>
      <c r="D90" s="46">
        <f>+'[1]EGRESOS DETALLADOS-4'!E103</f>
        <v>50000</v>
      </c>
      <c r="E90" s="46">
        <f t="shared" si="10"/>
        <v>65000</v>
      </c>
      <c r="F90" s="46">
        <v>0</v>
      </c>
      <c r="G90" s="46">
        <v>0</v>
      </c>
      <c r="H90" s="46">
        <v>0</v>
      </c>
      <c r="I90" s="46">
        <v>0</v>
      </c>
      <c r="J90" s="46">
        <f>+'[1]EGRESOS DETALLADOS-4'!K103</f>
        <v>13921</v>
      </c>
      <c r="K90" s="46">
        <f>+'[1]EGRESOS DETALLADOS-4'!L103</f>
        <v>1261.71</v>
      </c>
      <c r="L90" s="46">
        <f>+'[1]EGRESOS DETALLADOS-4'!M103</f>
        <v>156</v>
      </c>
      <c r="M90" s="46">
        <f>+'[1]EGRESOS DETALLADOS-4'!N103</f>
        <v>23357.96</v>
      </c>
      <c r="N90" s="46">
        <f>+'[1]EGRESOS DETALLADOS-4'!O103</f>
        <v>555</v>
      </c>
      <c r="O90" s="46">
        <v>0</v>
      </c>
      <c r="P90" s="46">
        <v>0</v>
      </c>
      <c r="Q90" s="46">
        <v>0</v>
      </c>
      <c r="R90" s="46">
        <f t="shared" si="6"/>
        <v>39251.67</v>
      </c>
      <c r="S90" s="47">
        <f t="shared" si="9"/>
        <v>25748.33</v>
      </c>
      <c r="T90" s="48"/>
      <c r="U90" s="41"/>
      <c r="V90" s="41"/>
    </row>
    <row r="91" spans="1:22" ht="12.75" customHeight="1" x14ac:dyDescent="0.2">
      <c r="A91" s="43" t="s">
        <v>150</v>
      </c>
      <c r="B91" s="44" t="s">
        <v>151</v>
      </c>
      <c r="C91" s="46">
        <v>16000</v>
      </c>
      <c r="D91" s="46">
        <f>+'[1]EGRESOS DETALLADOS-4'!E104</f>
        <v>35200</v>
      </c>
      <c r="E91" s="46">
        <f t="shared" si="10"/>
        <v>51200</v>
      </c>
      <c r="F91" s="46">
        <v>0</v>
      </c>
      <c r="G91" s="46">
        <v>0</v>
      </c>
      <c r="H91" s="46">
        <v>150</v>
      </c>
      <c r="I91" s="46">
        <v>0</v>
      </c>
      <c r="J91" s="46">
        <f>+'[1]EGRESOS DETALLADOS-4'!K104</f>
        <v>27.75</v>
      </c>
      <c r="K91" s="46">
        <f>+'[1]EGRESOS DETALLADOS-4'!L104</f>
        <v>475</v>
      </c>
      <c r="L91" s="46">
        <f>+'[1]EGRESOS DETALLADOS-4'!M104</f>
        <v>15803.65</v>
      </c>
      <c r="M91" s="46">
        <f>+'[1]EGRESOS DETALLADOS-4'!N104</f>
        <v>972.5</v>
      </c>
      <c r="N91" s="46">
        <f>+'[1]EGRESOS DETALLADOS-4'!O104</f>
        <v>21</v>
      </c>
      <c r="O91" s="46">
        <v>0</v>
      </c>
      <c r="P91" s="46">
        <v>0</v>
      </c>
      <c r="Q91" s="46">
        <v>0</v>
      </c>
      <c r="R91" s="46">
        <f t="shared" si="6"/>
        <v>17449.900000000001</v>
      </c>
      <c r="S91" s="47">
        <f t="shared" si="9"/>
        <v>33750.1</v>
      </c>
      <c r="T91" s="48"/>
      <c r="U91" s="41"/>
      <c r="V91" s="41"/>
    </row>
    <row r="92" spans="1:22" ht="12.75" customHeight="1" x14ac:dyDescent="0.2">
      <c r="A92" s="43" t="s">
        <v>152</v>
      </c>
      <c r="B92" s="44" t="s">
        <v>153</v>
      </c>
      <c r="C92" s="46">
        <v>76000</v>
      </c>
      <c r="D92" s="46">
        <f>+'[1]EGRESOS DETALLADOS-4'!E105</f>
        <v>30000</v>
      </c>
      <c r="E92" s="46">
        <f t="shared" si="10"/>
        <v>106000</v>
      </c>
      <c r="F92" s="46">
        <v>0</v>
      </c>
      <c r="G92" s="46">
        <v>0</v>
      </c>
      <c r="H92" s="46">
        <v>3528</v>
      </c>
      <c r="I92" s="46">
        <v>0</v>
      </c>
      <c r="J92" s="46">
        <f>+'[1]EGRESOS DETALLADOS-4'!K105</f>
        <v>0</v>
      </c>
      <c r="K92" s="46">
        <f>+'[1]EGRESOS DETALLADOS-4'!L105</f>
        <v>0</v>
      </c>
      <c r="L92" s="46">
        <f>+'[1]EGRESOS DETALLADOS-4'!M105</f>
        <v>0</v>
      </c>
      <c r="M92" s="46">
        <f>+'[1]EGRESOS DETALLADOS-4'!N105</f>
        <v>0</v>
      </c>
      <c r="N92" s="46">
        <f>+'[1]EGRESOS DETALLADOS-4'!O105</f>
        <v>0</v>
      </c>
      <c r="O92" s="46">
        <v>0</v>
      </c>
      <c r="P92" s="46">
        <v>0</v>
      </c>
      <c r="Q92" s="46">
        <v>0</v>
      </c>
      <c r="R92" s="46">
        <f t="shared" si="6"/>
        <v>3528</v>
      </c>
      <c r="S92" s="47">
        <f t="shared" si="9"/>
        <v>102472</v>
      </c>
      <c r="T92" s="48"/>
      <c r="U92" s="41"/>
      <c r="V92" s="41"/>
    </row>
    <row r="93" spans="1:22" ht="12.75" customHeight="1" x14ac:dyDescent="0.2">
      <c r="A93" s="43" t="s">
        <v>154</v>
      </c>
      <c r="B93" s="44" t="s">
        <v>155</v>
      </c>
      <c r="C93" s="46">
        <v>31600</v>
      </c>
      <c r="D93" s="46">
        <f>+'[1]EGRESOS DETALLADOS-4'!E106</f>
        <v>50000</v>
      </c>
      <c r="E93" s="46">
        <f t="shared" si="10"/>
        <v>81600</v>
      </c>
      <c r="F93" s="46">
        <v>0</v>
      </c>
      <c r="G93" s="46">
        <v>0</v>
      </c>
      <c r="H93" s="46">
        <v>14</v>
      </c>
      <c r="I93" s="46">
        <v>0</v>
      </c>
      <c r="J93" s="46">
        <f>+'[1]EGRESOS DETALLADOS-4'!K106</f>
        <v>19580</v>
      </c>
      <c r="K93" s="46">
        <f>+'[1]EGRESOS DETALLADOS-4'!L106</f>
        <v>5090</v>
      </c>
      <c r="L93" s="46">
        <f>+'[1]EGRESOS DETALLADOS-4'!M106</f>
        <v>23835</v>
      </c>
      <c r="M93" s="46">
        <f>+'[1]EGRESOS DETALLADOS-4'!N106</f>
        <v>19580</v>
      </c>
      <c r="N93" s="46">
        <f>+'[1]EGRESOS DETALLADOS-4'!O106</f>
        <v>0</v>
      </c>
      <c r="O93" s="46">
        <v>0</v>
      </c>
      <c r="P93" s="46">
        <v>0</v>
      </c>
      <c r="Q93" s="46">
        <v>0</v>
      </c>
      <c r="R93" s="46">
        <f t="shared" ref="R93:R114" si="12">SUM(F93:Q93)</f>
        <v>68099</v>
      </c>
      <c r="S93" s="47">
        <f t="shared" si="9"/>
        <v>13501</v>
      </c>
      <c r="T93" s="48"/>
      <c r="U93" s="41"/>
      <c r="V93" s="41"/>
    </row>
    <row r="94" spans="1:22" ht="12.75" customHeight="1" x14ac:dyDescent="0.2">
      <c r="A94" s="43">
        <v>289</v>
      </c>
      <c r="B94" s="44" t="s">
        <v>156</v>
      </c>
      <c r="C94" s="46">
        <v>20000</v>
      </c>
      <c r="D94" s="46">
        <f>+'[1]EGRESOS DETALLADOS-4'!E107</f>
        <v>0</v>
      </c>
      <c r="E94" s="46">
        <f t="shared" si="10"/>
        <v>20000</v>
      </c>
      <c r="F94" s="46">
        <v>0</v>
      </c>
      <c r="G94" s="46">
        <v>0</v>
      </c>
      <c r="H94" s="46">
        <v>0</v>
      </c>
      <c r="I94" s="46">
        <v>0</v>
      </c>
      <c r="J94" s="46">
        <f>+'[1]EGRESOS DETALLADOS-4'!K107</f>
        <v>0</v>
      </c>
      <c r="K94" s="46">
        <f>+'[1]EGRESOS DETALLADOS-4'!L107</f>
        <v>0</v>
      </c>
      <c r="L94" s="46">
        <f>+'[1]EGRESOS DETALLADOS-4'!M107</f>
        <v>0</v>
      </c>
      <c r="M94" s="46">
        <f>+'[1]EGRESOS DETALLADOS-4'!N107</f>
        <v>0</v>
      </c>
      <c r="N94" s="46">
        <f>+'[1]EGRESOS DETALLADOS-4'!O107</f>
        <v>0</v>
      </c>
      <c r="O94" s="46">
        <v>0</v>
      </c>
      <c r="P94" s="46">
        <v>0</v>
      </c>
      <c r="Q94" s="46">
        <v>0</v>
      </c>
      <c r="R94" s="46">
        <f t="shared" si="12"/>
        <v>0</v>
      </c>
      <c r="S94" s="47">
        <f t="shared" si="9"/>
        <v>20000</v>
      </c>
      <c r="T94" s="48"/>
      <c r="U94" s="41"/>
      <c r="V94" s="41"/>
    </row>
    <row r="95" spans="1:22" ht="12.75" customHeight="1" x14ac:dyDescent="0.2">
      <c r="A95" s="43" t="s">
        <v>157</v>
      </c>
      <c r="B95" s="44" t="s">
        <v>158</v>
      </c>
      <c r="C95" s="46">
        <v>19576</v>
      </c>
      <c r="D95" s="46">
        <f>+'[1]EGRESOS DETALLADOS-4'!E108</f>
        <v>225000</v>
      </c>
      <c r="E95" s="46">
        <f t="shared" si="10"/>
        <v>244576</v>
      </c>
      <c r="F95" s="46">
        <v>0</v>
      </c>
      <c r="G95" s="46">
        <v>481.5</v>
      </c>
      <c r="H95" s="46">
        <v>1248</v>
      </c>
      <c r="I95" s="46">
        <v>4080</v>
      </c>
      <c r="J95" s="46">
        <f>+'[1]EGRESOS DETALLADOS-4'!K108</f>
        <v>0</v>
      </c>
      <c r="K95" s="46">
        <f>+'[1]EGRESOS DETALLADOS-4'!L108</f>
        <v>0</v>
      </c>
      <c r="L95" s="46">
        <f>+'[1]EGRESOS DETALLADOS-4'!M108</f>
        <v>575000</v>
      </c>
      <c r="M95" s="46">
        <f>+'[1]EGRESOS DETALLADOS-4'!N108</f>
        <v>0</v>
      </c>
      <c r="N95" s="46">
        <f>+'[1]EGRESOS DETALLADOS-4'!O108</f>
        <v>0</v>
      </c>
      <c r="O95" s="46">
        <v>0</v>
      </c>
      <c r="P95" s="46">
        <v>0</v>
      </c>
      <c r="Q95" s="46">
        <v>0</v>
      </c>
      <c r="R95" s="46">
        <f t="shared" si="12"/>
        <v>580809.5</v>
      </c>
      <c r="S95" s="47">
        <f t="shared" si="9"/>
        <v>-336233.5</v>
      </c>
      <c r="T95" s="48"/>
      <c r="U95" s="42"/>
      <c r="V95" s="41"/>
    </row>
    <row r="96" spans="1:22" ht="12.75" customHeight="1" x14ac:dyDescent="0.2">
      <c r="A96" s="43" t="s">
        <v>159</v>
      </c>
      <c r="B96" s="44" t="s">
        <v>160</v>
      </c>
      <c r="C96" s="46">
        <v>18390</v>
      </c>
      <c r="D96" s="46">
        <f>+'[1]EGRESOS DETALLADOS-4'!E109</f>
        <v>0</v>
      </c>
      <c r="E96" s="46">
        <f t="shared" si="10"/>
        <v>18390</v>
      </c>
      <c r="F96" s="46">
        <v>0</v>
      </c>
      <c r="G96" s="46">
        <v>343.95</v>
      </c>
      <c r="H96" s="46">
        <v>173.75</v>
      </c>
      <c r="I96" s="46">
        <v>147.6</v>
      </c>
      <c r="J96" s="46">
        <f>+'[1]EGRESOS DETALLADOS-4'!K109</f>
        <v>0</v>
      </c>
      <c r="K96" s="46">
        <f>+'[1]EGRESOS DETALLADOS-4'!L109</f>
        <v>0</v>
      </c>
      <c r="L96" s="46">
        <f>+'[1]EGRESOS DETALLADOS-4'!M109</f>
        <v>0</v>
      </c>
      <c r="M96" s="46">
        <f>+'[1]EGRESOS DETALLADOS-4'!N109</f>
        <v>0</v>
      </c>
      <c r="N96" s="46">
        <f>+'[1]EGRESOS DETALLADOS-4'!O109</f>
        <v>0</v>
      </c>
      <c r="O96" s="46">
        <v>0</v>
      </c>
      <c r="P96" s="46">
        <v>0</v>
      </c>
      <c r="Q96" s="46">
        <v>0</v>
      </c>
      <c r="R96" s="46">
        <f t="shared" si="12"/>
        <v>665.30000000000007</v>
      </c>
      <c r="S96" s="47">
        <f t="shared" si="9"/>
        <v>17724.7</v>
      </c>
      <c r="T96" s="48"/>
      <c r="U96" s="41"/>
      <c r="V96" s="41"/>
    </row>
    <row r="97" spans="1:22" ht="12.75" customHeight="1" x14ac:dyDescent="0.2">
      <c r="A97" s="43">
        <v>294</v>
      </c>
      <c r="B97" s="50" t="s">
        <v>194</v>
      </c>
      <c r="C97" s="46">
        <v>0</v>
      </c>
      <c r="D97" s="46">
        <f>+'[1]EGRESOS DETALLADOS-4'!E110</f>
        <v>95000</v>
      </c>
      <c r="E97" s="46">
        <f t="shared" si="10"/>
        <v>95000</v>
      </c>
      <c r="F97" s="46">
        <v>0</v>
      </c>
      <c r="G97" s="46">
        <v>0</v>
      </c>
      <c r="H97" s="46">
        <v>0</v>
      </c>
      <c r="I97" s="46">
        <v>0</v>
      </c>
      <c r="J97" s="46">
        <f>+'[1]EGRESOS DETALLADOS-4'!K110</f>
        <v>4900</v>
      </c>
      <c r="K97" s="46">
        <f>+'[1]EGRESOS DETALLADOS-4'!L110</f>
        <v>11715</v>
      </c>
      <c r="L97" s="46">
        <f>+'[1]EGRESOS DETALLADOS-4'!M110</f>
        <v>159310</v>
      </c>
      <c r="M97" s="46">
        <f>+'[1]EGRESOS DETALLADOS-4'!N110</f>
        <v>0</v>
      </c>
      <c r="N97" s="46">
        <f>+'[1]EGRESOS DETALLADOS-4'!O110</f>
        <v>16550</v>
      </c>
      <c r="O97" s="46">
        <v>0</v>
      </c>
      <c r="P97" s="46">
        <v>0</v>
      </c>
      <c r="Q97" s="46">
        <v>0</v>
      </c>
      <c r="R97" s="46">
        <f t="shared" si="12"/>
        <v>192475</v>
      </c>
      <c r="S97" s="47">
        <f t="shared" si="9"/>
        <v>-97475</v>
      </c>
      <c r="T97" s="48"/>
      <c r="U97" s="41"/>
      <c r="V97" s="41"/>
    </row>
    <row r="98" spans="1:22" ht="12.75" customHeight="1" x14ac:dyDescent="0.2">
      <c r="A98" s="43">
        <v>295</v>
      </c>
      <c r="B98" s="50" t="s">
        <v>195</v>
      </c>
      <c r="C98" s="46">
        <v>0</v>
      </c>
      <c r="D98" s="46">
        <f>+'[1]EGRESOS DETALLADOS-4'!E111</f>
        <v>-70000</v>
      </c>
      <c r="E98" s="46">
        <f t="shared" si="10"/>
        <v>-70000</v>
      </c>
      <c r="F98" s="46">
        <v>0</v>
      </c>
      <c r="G98" s="46">
        <v>0</v>
      </c>
      <c r="H98" s="46">
        <v>80</v>
      </c>
      <c r="I98" s="46">
        <v>0</v>
      </c>
      <c r="J98" s="46">
        <f>+'[1]EGRESOS DETALLADOS-4'!K111</f>
        <v>0</v>
      </c>
      <c r="K98" s="46">
        <f>+'[1]EGRESOS DETALLADOS-4'!L111</f>
        <v>0</v>
      </c>
      <c r="L98" s="46">
        <f>+'[1]EGRESOS DETALLADOS-4'!M111</f>
        <v>9776</v>
      </c>
      <c r="M98" s="46">
        <f>+'[1]EGRESOS DETALLADOS-4'!N111</f>
        <v>0</v>
      </c>
      <c r="N98" s="46">
        <f>+'[1]EGRESOS DETALLADOS-4'!O111</f>
        <v>23252</v>
      </c>
      <c r="O98" s="46">
        <v>0</v>
      </c>
      <c r="P98" s="46">
        <v>0</v>
      </c>
      <c r="Q98" s="46">
        <v>0</v>
      </c>
      <c r="R98" s="46">
        <f t="shared" si="12"/>
        <v>33108</v>
      </c>
      <c r="S98" s="47">
        <f t="shared" si="9"/>
        <v>-103108</v>
      </c>
      <c r="T98" s="48"/>
      <c r="U98" s="41"/>
      <c r="V98" s="41"/>
    </row>
    <row r="99" spans="1:22" ht="12.75" customHeight="1" x14ac:dyDescent="0.2">
      <c r="A99" s="43" t="s">
        <v>161</v>
      </c>
      <c r="B99" s="44" t="s">
        <v>162</v>
      </c>
      <c r="C99" s="46">
        <v>4680</v>
      </c>
      <c r="D99" s="46">
        <f>+'[1]EGRESOS DETALLADOS-4'!E112</f>
        <v>0</v>
      </c>
      <c r="E99" s="46">
        <f t="shared" si="10"/>
        <v>4680</v>
      </c>
      <c r="F99" s="46">
        <v>0</v>
      </c>
      <c r="G99" s="46">
        <v>0</v>
      </c>
      <c r="H99" s="46">
        <v>0</v>
      </c>
      <c r="I99" s="46">
        <v>0</v>
      </c>
      <c r="J99" s="46">
        <f>+'[1]EGRESOS DETALLADOS-4'!K112</f>
        <v>20687.53</v>
      </c>
      <c r="K99" s="46">
        <f>+'[1]EGRESOS DETALLADOS-4'!L112</f>
        <v>0</v>
      </c>
      <c r="L99" s="46">
        <f>+'[1]EGRESOS DETALLADOS-4'!M112</f>
        <v>0</v>
      </c>
      <c r="M99" s="46">
        <f>+'[1]EGRESOS DETALLADOS-4'!N112</f>
        <v>8003.3</v>
      </c>
      <c r="N99" s="46">
        <f>+'[1]EGRESOS DETALLADOS-4'!O112</f>
        <v>0</v>
      </c>
      <c r="O99" s="46">
        <v>0</v>
      </c>
      <c r="P99" s="46">
        <v>0</v>
      </c>
      <c r="Q99" s="46">
        <v>0</v>
      </c>
      <c r="R99" s="46">
        <f t="shared" si="12"/>
        <v>28690.829999999998</v>
      </c>
      <c r="S99" s="47">
        <f t="shared" si="9"/>
        <v>-24010.829999999998</v>
      </c>
      <c r="T99" s="48"/>
      <c r="U99" s="41"/>
      <c r="V99" s="41"/>
    </row>
    <row r="100" spans="1:22" ht="12.75" customHeight="1" x14ac:dyDescent="0.2">
      <c r="A100" s="43" t="s">
        <v>163</v>
      </c>
      <c r="B100" s="44" t="s">
        <v>164</v>
      </c>
      <c r="C100" s="46">
        <v>86000</v>
      </c>
      <c r="D100" s="46">
        <f>+'[1]EGRESOS DETALLADOS-4'!E113</f>
        <v>0</v>
      </c>
      <c r="E100" s="46">
        <f t="shared" si="10"/>
        <v>86000</v>
      </c>
      <c r="F100" s="46">
        <v>0</v>
      </c>
      <c r="G100" s="46">
        <v>47.99</v>
      </c>
      <c r="H100" s="46">
        <v>2280</v>
      </c>
      <c r="I100" s="46">
        <v>1295</v>
      </c>
      <c r="J100" s="46">
        <f>+'[1]EGRESOS DETALLADOS-4'!K113</f>
        <v>19231.98</v>
      </c>
      <c r="K100" s="46">
        <f>+'[1]EGRESOS DETALLADOS-4'!L113</f>
        <v>0</v>
      </c>
      <c r="L100" s="46">
        <f>+'[1]EGRESOS DETALLADOS-4'!M113</f>
        <v>0</v>
      </c>
      <c r="M100" s="46">
        <f>+'[1]EGRESOS DETALLADOS-4'!N113</f>
        <v>1646.35</v>
      </c>
      <c r="N100" s="46">
        <f>+'[1]EGRESOS DETALLADOS-4'!O113</f>
        <v>0</v>
      </c>
      <c r="O100" s="46">
        <v>0</v>
      </c>
      <c r="P100" s="46">
        <v>0</v>
      </c>
      <c r="Q100" s="46">
        <v>0</v>
      </c>
      <c r="R100" s="46">
        <f t="shared" si="12"/>
        <v>24501.32</v>
      </c>
      <c r="S100" s="47">
        <f t="shared" si="9"/>
        <v>61498.68</v>
      </c>
      <c r="T100" s="48"/>
      <c r="U100" s="41"/>
      <c r="V100" s="41"/>
    </row>
    <row r="101" spans="1:22" ht="12.75" customHeight="1" x14ac:dyDescent="0.2">
      <c r="A101" s="43" t="s">
        <v>165</v>
      </c>
      <c r="B101" s="44" t="s">
        <v>166</v>
      </c>
      <c r="C101" s="46">
        <v>50000</v>
      </c>
      <c r="D101" s="46">
        <f>+'[1]EGRESOS DETALLADOS-4'!E114</f>
        <v>0</v>
      </c>
      <c r="E101" s="46">
        <f t="shared" si="10"/>
        <v>50000</v>
      </c>
      <c r="F101" s="46">
        <v>0</v>
      </c>
      <c r="G101" s="46">
        <v>2545</v>
      </c>
      <c r="H101" s="46">
        <v>12975</v>
      </c>
      <c r="I101" s="46">
        <v>15625</v>
      </c>
      <c r="J101" s="46">
        <f>+'[1]EGRESOS DETALLADOS-4'!K114</f>
        <v>0</v>
      </c>
      <c r="K101" s="46">
        <f>+'[1]EGRESOS DETALLADOS-4'!L114</f>
        <v>0</v>
      </c>
      <c r="L101" s="46">
        <f>+'[1]EGRESOS DETALLADOS-4'!M114</f>
        <v>0</v>
      </c>
      <c r="M101" s="46">
        <f>+'[1]EGRESOS DETALLADOS-4'!N114</f>
        <v>0</v>
      </c>
      <c r="N101" s="46">
        <f>+'[1]EGRESOS DETALLADOS-4'!O114</f>
        <v>0</v>
      </c>
      <c r="O101" s="46">
        <v>0</v>
      </c>
      <c r="P101" s="46">
        <v>0</v>
      </c>
      <c r="Q101" s="46">
        <v>0</v>
      </c>
      <c r="R101" s="46">
        <f t="shared" si="12"/>
        <v>31145</v>
      </c>
      <c r="S101" s="47">
        <f t="shared" si="9"/>
        <v>18855</v>
      </c>
      <c r="T101" s="48"/>
      <c r="U101" s="41"/>
      <c r="V101" s="41"/>
    </row>
    <row r="102" spans="1:22" ht="12.75" customHeight="1" x14ac:dyDescent="0.2">
      <c r="A102" s="43" t="s">
        <v>167</v>
      </c>
      <c r="B102" s="44" t="s">
        <v>168</v>
      </c>
      <c r="C102" s="46">
        <v>12600</v>
      </c>
      <c r="D102" s="46">
        <f>+'[1]EGRESOS DETALLADOS-4'!E115+'[1]EGRESOS DETALLADOS-4'!E116</f>
        <v>-6400</v>
      </c>
      <c r="E102" s="46">
        <f t="shared" si="10"/>
        <v>6200</v>
      </c>
      <c r="F102" s="46">
        <v>0</v>
      </c>
      <c r="G102" s="46">
        <v>0</v>
      </c>
      <c r="H102" s="46">
        <v>0</v>
      </c>
      <c r="I102" s="46">
        <v>10710</v>
      </c>
      <c r="J102" s="46">
        <f>+'[1]EGRESOS DETALLADOS-4'!K115</f>
        <v>0</v>
      </c>
      <c r="K102" s="46">
        <f>+'[1]EGRESOS DETALLADOS-4'!L115</f>
        <v>0</v>
      </c>
      <c r="L102" s="46">
        <f>+'[1]EGRESOS DETALLADOS-4'!M115</f>
        <v>0</v>
      </c>
      <c r="M102" s="46">
        <f>+'[1]EGRESOS DETALLADOS-4'!N115</f>
        <v>0</v>
      </c>
      <c r="N102" s="46">
        <f>+'[1]EGRESOS DETALLADOS-4'!O115+'[1]EGRESOS DETALLADOS-4'!O116</f>
        <v>200913.38999999998</v>
      </c>
      <c r="O102" s="46">
        <v>0</v>
      </c>
      <c r="P102" s="46">
        <v>0</v>
      </c>
      <c r="Q102" s="46">
        <v>0</v>
      </c>
      <c r="R102" s="46">
        <f t="shared" si="12"/>
        <v>211623.38999999998</v>
      </c>
      <c r="S102" s="47">
        <f t="shared" si="9"/>
        <v>-205423.38999999998</v>
      </c>
      <c r="T102" s="48"/>
      <c r="U102" s="41"/>
      <c r="V102" s="41"/>
    </row>
    <row r="103" spans="1:22" ht="12.75" customHeight="1" x14ac:dyDescent="0.2">
      <c r="A103" s="52"/>
      <c r="B103" s="53" t="s">
        <v>169</v>
      </c>
      <c r="C103" s="54">
        <f>SUM(C65:C102)</f>
        <v>1522445</v>
      </c>
      <c r="D103" s="54">
        <f>SUM(D65:D102)</f>
        <v>292800</v>
      </c>
      <c r="E103" s="54">
        <f t="shared" ref="E103:Q103" si="13">SUM(E65:E102)</f>
        <v>1815245</v>
      </c>
      <c r="F103" s="54">
        <f t="shared" si="13"/>
        <v>0</v>
      </c>
      <c r="G103" s="54">
        <f t="shared" si="13"/>
        <v>14078.54</v>
      </c>
      <c r="H103" s="54">
        <f t="shared" si="13"/>
        <v>128476.23</v>
      </c>
      <c r="I103" s="54">
        <f t="shared" si="13"/>
        <v>49448.85</v>
      </c>
      <c r="J103" s="54">
        <f t="shared" si="13"/>
        <v>179144.17</v>
      </c>
      <c r="K103" s="54">
        <f t="shared" si="13"/>
        <v>42590.790000000008</v>
      </c>
      <c r="L103" s="54">
        <f t="shared" si="13"/>
        <v>836779.71</v>
      </c>
      <c r="M103" s="54">
        <f t="shared" si="13"/>
        <v>63474.409999999996</v>
      </c>
      <c r="N103" s="54">
        <f t="shared" si="13"/>
        <v>257013.08999999997</v>
      </c>
      <c r="O103" s="54">
        <f t="shared" si="13"/>
        <v>0</v>
      </c>
      <c r="P103" s="54">
        <f t="shared" si="13"/>
        <v>0</v>
      </c>
      <c r="Q103" s="54">
        <f t="shared" si="13"/>
        <v>0</v>
      </c>
      <c r="R103" s="54">
        <f t="shared" si="12"/>
        <v>1571005.79</v>
      </c>
      <c r="S103" s="55">
        <f>SUM(S65:S102)</f>
        <v>244239.20999999988</v>
      </c>
      <c r="T103" s="48"/>
      <c r="U103" s="42"/>
      <c r="V103" s="42"/>
    </row>
    <row r="104" spans="1:22" ht="12.75" customHeight="1" x14ac:dyDescent="0.2">
      <c r="A104" s="43"/>
      <c r="B104" s="58"/>
      <c r="C104" s="38"/>
      <c r="D104" s="38"/>
      <c r="E104" s="38"/>
      <c r="F104" s="38"/>
      <c r="G104" s="38"/>
      <c r="H104" s="38"/>
      <c r="I104" s="38"/>
      <c r="J104" s="38"/>
      <c r="K104" s="38"/>
      <c r="L104" s="38"/>
      <c r="M104" s="38"/>
      <c r="N104" s="38"/>
      <c r="O104" s="38"/>
      <c r="P104" s="38"/>
      <c r="Q104" s="38"/>
      <c r="R104" s="38"/>
      <c r="S104" s="59"/>
      <c r="T104" s="48"/>
      <c r="U104" s="42"/>
      <c r="V104" s="42"/>
    </row>
    <row r="105" spans="1:22" ht="12.75" customHeight="1" x14ac:dyDescent="0.2">
      <c r="A105" s="43" t="s">
        <v>170</v>
      </c>
      <c r="B105" s="44" t="s">
        <v>171</v>
      </c>
      <c r="C105" s="46">
        <v>100000</v>
      </c>
      <c r="D105" s="46">
        <f>+'[1]EGRESOS DETALLADOS-4'!E117</f>
        <v>0</v>
      </c>
      <c r="E105" s="46">
        <f>+C105+D105</f>
        <v>100000</v>
      </c>
      <c r="F105" s="46">
        <v>0</v>
      </c>
      <c r="G105" s="46">
        <v>0</v>
      </c>
      <c r="H105" s="46">
        <v>0</v>
      </c>
      <c r="I105" s="46">
        <v>0</v>
      </c>
      <c r="J105" s="46">
        <f>+'[1]EGRESOS DETALLADOS-4'!K117</f>
        <v>0</v>
      </c>
      <c r="K105" s="46">
        <f>+'[1]EGRESOS DETALLADOS-4'!L117</f>
        <v>0</v>
      </c>
      <c r="L105" s="46">
        <f>+'[1]EGRESOS DETALLADOS-4'!M117</f>
        <v>0</v>
      </c>
      <c r="M105" s="46">
        <f>+'[1]EGRESOS DETALLADOS-4'!N117</f>
        <v>0</v>
      </c>
      <c r="N105" s="46">
        <f>+'[1]EGRESOS DETALLADOS-4'!O117</f>
        <v>0</v>
      </c>
      <c r="O105" s="46">
        <v>0</v>
      </c>
      <c r="P105" s="46">
        <v>0</v>
      </c>
      <c r="Q105" s="46">
        <v>0</v>
      </c>
      <c r="R105" s="46">
        <f t="shared" si="12"/>
        <v>0</v>
      </c>
      <c r="S105" s="47">
        <f t="shared" ref="S105:S110" si="14">+E105-R105</f>
        <v>100000</v>
      </c>
      <c r="T105" s="48"/>
      <c r="U105" s="41"/>
      <c r="V105" s="41"/>
    </row>
    <row r="106" spans="1:22" ht="12.75" customHeight="1" x14ac:dyDescent="0.2">
      <c r="A106" s="43" t="s">
        <v>172</v>
      </c>
      <c r="B106" s="44" t="s">
        <v>173</v>
      </c>
      <c r="C106" s="46">
        <v>24000</v>
      </c>
      <c r="D106" s="46">
        <f>+'[1]EGRESOS DETALLADOS-4'!E118</f>
        <v>0</v>
      </c>
      <c r="E106" s="46">
        <f t="shared" ref="E106:E110" si="15">+C106+D106</f>
        <v>24000</v>
      </c>
      <c r="F106" s="46">
        <v>0</v>
      </c>
      <c r="G106" s="46">
        <v>9100</v>
      </c>
      <c r="H106" s="46">
        <v>0</v>
      </c>
      <c r="I106" s="46">
        <v>0</v>
      </c>
      <c r="J106" s="46">
        <f>+'[1]EGRESOS DETALLADOS-4'!K118</f>
        <v>1066565.2199999997</v>
      </c>
      <c r="K106" s="46">
        <f>+'[1]EGRESOS DETALLADOS-4'!L118</f>
        <v>935025.61</v>
      </c>
      <c r="L106" s="46">
        <f>+'[1]EGRESOS DETALLADOS-4'!M118</f>
        <v>2325156.3899999997</v>
      </c>
      <c r="M106" s="46">
        <f>+'[1]EGRESOS DETALLADOS-4'!N118</f>
        <v>1080613.03</v>
      </c>
      <c r="N106" s="46">
        <f>+'[1]EGRESOS DETALLADOS-4'!O118</f>
        <v>945558.36000000022</v>
      </c>
      <c r="O106" s="46">
        <v>0</v>
      </c>
      <c r="P106" s="46">
        <v>0</v>
      </c>
      <c r="Q106" s="46">
        <v>0</v>
      </c>
      <c r="R106" s="46">
        <f t="shared" si="12"/>
        <v>6362018.6099999994</v>
      </c>
      <c r="S106" s="47">
        <f t="shared" si="14"/>
        <v>-6338018.6099999994</v>
      </c>
      <c r="T106" s="48"/>
      <c r="U106" s="41"/>
      <c r="V106" s="41"/>
    </row>
    <row r="107" spans="1:22" ht="12.75" customHeight="1" x14ac:dyDescent="0.2">
      <c r="A107" s="43">
        <v>325</v>
      </c>
      <c r="B107" s="50" t="s">
        <v>174</v>
      </c>
      <c r="C107" s="46">
        <v>350000</v>
      </c>
      <c r="D107" s="46">
        <f>+'[1]EGRESOS DETALLADOS-4'!E119</f>
        <v>0</v>
      </c>
      <c r="E107" s="46">
        <f t="shared" si="15"/>
        <v>350000</v>
      </c>
      <c r="F107" s="46">
        <v>0</v>
      </c>
      <c r="G107" s="46">
        <v>0</v>
      </c>
      <c r="H107" s="46">
        <v>0</v>
      </c>
      <c r="I107" s="46">
        <v>0</v>
      </c>
      <c r="J107" s="46">
        <f>+'[1]EGRESOS DETALLADOS-4'!K119</f>
        <v>1066565.2199999997</v>
      </c>
      <c r="K107" s="46">
        <f>+'[1]EGRESOS DETALLADOS-4'!L119</f>
        <v>935025.61</v>
      </c>
      <c r="L107" s="46">
        <f>+'[1]EGRESOS DETALLADOS-4'!M119</f>
        <v>2325156.3899999997</v>
      </c>
      <c r="M107" s="46">
        <f>+'[1]EGRESOS DETALLADOS-4'!N119</f>
        <v>1080613.03</v>
      </c>
      <c r="N107" s="46">
        <f>+'[1]EGRESOS DETALLADOS-4'!O119</f>
        <v>945558.36000000022</v>
      </c>
      <c r="O107" s="46">
        <v>0</v>
      </c>
      <c r="P107" s="46">
        <v>0</v>
      </c>
      <c r="Q107" s="46">
        <v>0</v>
      </c>
      <c r="R107" s="46">
        <f t="shared" si="12"/>
        <v>6352918.6099999994</v>
      </c>
      <c r="S107" s="47">
        <f t="shared" si="14"/>
        <v>-6002918.6099999994</v>
      </c>
      <c r="T107" s="48"/>
      <c r="U107" s="41"/>
      <c r="V107" s="41"/>
    </row>
    <row r="108" spans="1:22" ht="12.75" customHeight="1" x14ac:dyDescent="0.2">
      <c r="A108" s="43" t="s">
        <v>175</v>
      </c>
      <c r="B108" s="44" t="s">
        <v>176</v>
      </c>
      <c r="C108" s="46">
        <v>18000</v>
      </c>
      <c r="D108" s="46">
        <f>+'[1]EGRESOS DETALLADOS-4'!E120</f>
        <v>0</v>
      </c>
      <c r="E108" s="46">
        <f t="shared" si="15"/>
        <v>18000</v>
      </c>
      <c r="F108" s="46">
        <v>0</v>
      </c>
      <c r="G108" s="46">
        <v>0</v>
      </c>
      <c r="H108" s="46">
        <v>0</v>
      </c>
      <c r="I108" s="46">
        <v>0</v>
      </c>
      <c r="J108" s="46">
        <f>+'[1]EGRESOS DETALLADOS-4'!K120</f>
        <v>0</v>
      </c>
      <c r="K108" s="46">
        <f>+'[1]EGRESOS DETALLADOS-4'!L120</f>
        <v>0</v>
      </c>
      <c r="L108" s="46">
        <f>+'[1]EGRESOS DETALLADOS-4'!M120</f>
        <v>0</v>
      </c>
      <c r="M108" s="46">
        <f>+'[1]EGRESOS DETALLADOS-4'!N120</f>
        <v>0</v>
      </c>
      <c r="N108" s="46">
        <f>+'[1]EGRESOS DETALLADOS-4'!O120</f>
        <v>0</v>
      </c>
      <c r="O108" s="46">
        <v>0</v>
      </c>
      <c r="P108" s="46">
        <v>0</v>
      </c>
      <c r="Q108" s="46">
        <v>0</v>
      </c>
      <c r="R108" s="46">
        <f t="shared" si="12"/>
        <v>0</v>
      </c>
      <c r="S108" s="47">
        <f t="shared" si="14"/>
        <v>18000</v>
      </c>
      <c r="T108" s="48"/>
      <c r="U108" s="41"/>
      <c r="V108" s="41"/>
    </row>
    <row r="109" spans="1:22" ht="12.75" customHeight="1" x14ac:dyDescent="0.2">
      <c r="A109" s="43" t="s">
        <v>177</v>
      </c>
      <c r="B109" s="44" t="s">
        <v>178</v>
      </c>
      <c r="C109" s="46">
        <v>150000</v>
      </c>
      <c r="D109" s="46">
        <f>+'[1]EGRESOS DETALLADOS-4'!E121</f>
        <v>0</v>
      </c>
      <c r="E109" s="46">
        <f t="shared" si="15"/>
        <v>150000</v>
      </c>
      <c r="F109" s="46">
        <v>0</v>
      </c>
      <c r="G109" s="46">
        <v>17272</v>
      </c>
      <c r="H109" s="46">
        <v>0</v>
      </c>
      <c r="I109" s="46">
        <v>0</v>
      </c>
      <c r="J109" s="46">
        <f>+'[1]EGRESOS DETALLADOS-4'!K121</f>
        <v>0</v>
      </c>
      <c r="K109" s="46">
        <f>+'[1]EGRESOS DETALLADOS-4'!L121</f>
        <v>0</v>
      </c>
      <c r="L109" s="46">
        <f>+'[1]EGRESOS DETALLADOS-4'!M121</f>
        <v>0</v>
      </c>
      <c r="M109" s="46">
        <f>+'[1]EGRESOS DETALLADOS-4'!N121</f>
        <v>0</v>
      </c>
      <c r="N109" s="46">
        <f>+'[1]EGRESOS DETALLADOS-4'!O121</f>
        <v>0</v>
      </c>
      <c r="O109" s="46">
        <v>0</v>
      </c>
      <c r="P109" s="46">
        <v>0</v>
      </c>
      <c r="Q109" s="46">
        <v>0</v>
      </c>
      <c r="R109" s="46">
        <f t="shared" si="12"/>
        <v>17272</v>
      </c>
      <c r="S109" s="47">
        <f t="shared" si="14"/>
        <v>132728</v>
      </c>
      <c r="T109" s="48"/>
      <c r="U109" s="41"/>
      <c r="V109" s="41"/>
    </row>
    <row r="110" spans="1:22" ht="12.75" customHeight="1" x14ac:dyDescent="0.2">
      <c r="A110" s="43" t="s">
        <v>179</v>
      </c>
      <c r="B110" s="44" t="s">
        <v>180</v>
      </c>
      <c r="C110" s="46">
        <v>270000</v>
      </c>
      <c r="D110" s="46">
        <f>+'[1]EGRESOS DETALLADOS-4'!E122</f>
        <v>0</v>
      </c>
      <c r="E110" s="46">
        <f t="shared" si="15"/>
        <v>270000</v>
      </c>
      <c r="F110" s="46">
        <v>0</v>
      </c>
      <c r="G110" s="46">
        <v>0</v>
      </c>
      <c r="H110" s="46">
        <v>0</v>
      </c>
      <c r="I110" s="46">
        <v>0</v>
      </c>
      <c r="J110" s="46">
        <f>+'[1]EGRESOS DETALLADOS-4'!K122</f>
        <v>0</v>
      </c>
      <c r="K110" s="46">
        <f>+'[1]EGRESOS DETALLADOS-4'!L122</f>
        <v>0</v>
      </c>
      <c r="L110" s="46">
        <f>+'[1]EGRESOS DETALLADOS-4'!M122</f>
        <v>0</v>
      </c>
      <c r="M110" s="46">
        <f>+'[1]EGRESOS DETALLADOS-4'!N122</f>
        <v>0</v>
      </c>
      <c r="N110" s="46">
        <f>+'[1]EGRESOS DETALLADOS-4'!O122</f>
        <v>0</v>
      </c>
      <c r="O110" s="46">
        <v>0</v>
      </c>
      <c r="P110" s="46">
        <v>0</v>
      </c>
      <c r="Q110" s="46">
        <v>0</v>
      </c>
      <c r="R110" s="46">
        <f t="shared" si="12"/>
        <v>0</v>
      </c>
      <c r="S110" s="47">
        <f t="shared" si="14"/>
        <v>270000</v>
      </c>
      <c r="T110" s="48"/>
      <c r="U110" s="41"/>
      <c r="V110" s="41"/>
    </row>
    <row r="111" spans="1:22" ht="12.75" customHeight="1" x14ac:dyDescent="0.2">
      <c r="A111" s="52"/>
      <c r="B111" s="53" t="s">
        <v>181</v>
      </c>
      <c r="C111" s="54">
        <f t="shared" ref="C111:Q111" si="16">SUM(C105:C110)</f>
        <v>912000</v>
      </c>
      <c r="D111" s="54">
        <f>SUM(D105:D110)</f>
        <v>0</v>
      </c>
      <c r="E111" s="54">
        <f>SUM(E105:E110)</f>
        <v>912000</v>
      </c>
      <c r="F111" s="54">
        <f t="shared" si="16"/>
        <v>0</v>
      </c>
      <c r="G111" s="54">
        <f t="shared" si="16"/>
        <v>26372</v>
      </c>
      <c r="H111" s="54">
        <f t="shared" si="16"/>
        <v>0</v>
      </c>
      <c r="I111" s="54">
        <f t="shared" si="16"/>
        <v>0</v>
      </c>
      <c r="J111" s="54">
        <f t="shared" si="16"/>
        <v>2133130.4399999995</v>
      </c>
      <c r="K111" s="54">
        <f t="shared" si="16"/>
        <v>1870051.22</v>
      </c>
      <c r="L111" s="54">
        <f t="shared" si="16"/>
        <v>4650312.7799999993</v>
      </c>
      <c r="M111" s="54">
        <f t="shared" si="16"/>
        <v>2161226.06</v>
      </c>
      <c r="N111" s="54">
        <f t="shared" si="16"/>
        <v>1891116.7200000004</v>
      </c>
      <c r="O111" s="54">
        <f t="shared" si="16"/>
        <v>0</v>
      </c>
      <c r="P111" s="54">
        <f t="shared" si="16"/>
        <v>0</v>
      </c>
      <c r="Q111" s="54">
        <f t="shared" si="16"/>
        <v>0</v>
      </c>
      <c r="R111" s="54">
        <f t="shared" si="12"/>
        <v>12732209.219999999</v>
      </c>
      <c r="S111" s="55">
        <f>SUM(S105:S110)</f>
        <v>-11820209.219999999</v>
      </c>
      <c r="T111" s="48"/>
      <c r="U111" s="41"/>
      <c r="V111" s="41"/>
    </row>
    <row r="112" spans="1:22" ht="12.75" customHeight="1" x14ac:dyDescent="0.2">
      <c r="A112" s="43" t="s">
        <v>182</v>
      </c>
      <c r="B112" s="44" t="s">
        <v>183</v>
      </c>
      <c r="C112" s="46">
        <v>610000</v>
      </c>
      <c r="D112" s="46">
        <v>0</v>
      </c>
      <c r="E112" s="46">
        <f>+C112+D112</f>
        <v>610000</v>
      </c>
      <c r="F112" s="46">
        <v>0</v>
      </c>
      <c r="G112" s="46">
        <v>1866.1</v>
      </c>
      <c r="H112" s="46">
        <v>68168.73</v>
      </c>
      <c r="I112" s="46">
        <v>0</v>
      </c>
      <c r="J112" s="46">
        <f>+'[1]EGRESOS DETALLADOS-4'!K123</f>
        <v>0</v>
      </c>
      <c r="K112" s="46">
        <f>+'[1]EGRESOS DETALLADOS-4'!L123</f>
        <v>0</v>
      </c>
      <c r="L112" s="46">
        <f>+'[1]EGRESOS DETALLADOS-4'!M123</f>
        <v>0</v>
      </c>
      <c r="M112" s="46">
        <f>+'[1]EGRESOS DETALLADOS-4'!N123</f>
        <v>0</v>
      </c>
      <c r="N112" s="46">
        <f>+'[1]EGRESOS DETALLADOS-4'!O123</f>
        <v>0</v>
      </c>
      <c r="O112" s="46">
        <v>0</v>
      </c>
      <c r="P112" s="46">
        <v>0</v>
      </c>
      <c r="Q112" s="46">
        <v>0</v>
      </c>
      <c r="R112" s="46">
        <f t="shared" si="12"/>
        <v>70034.83</v>
      </c>
      <c r="S112" s="47">
        <f>+E112-R112</f>
        <v>539965.17000000004</v>
      </c>
      <c r="T112" s="48"/>
      <c r="U112" s="41"/>
      <c r="V112" s="41"/>
    </row>
    <row r="113" spans="1:22" ht="12.75" customHeight="1" x14ac:dyDescent="0.2">
      <c r="A113" s="43" t="s">
        <v>184</v>
      </c>
      <c r="B113" s="44" t="s">
        <v>185</v>
      </c>
      <c r="C113" s="46">
        <v>296250</v>
      </c>
      <c r="D113" s="46">
        <v>0</v>
      </c>
      <c r="E113" s="46">
        <f t="shared" ref="E113:E114" si="17">+C113+D113</f>
        <v>296250</v>
      </c>
      <c r="F113" s="46">
        <v>0</v>
      </c>
      <c r="G113" s="46">
        <v>1121.74</v>
      </c>
      <c r="H113" s="46">
        <v>10229.49</v>
      </c>
      <c r="I113" s="46">
        <v>0</v>
      </c>
      <c r="J113" s="46">
        <f>+'[1]EGRESOS DETALLADOS-4'!K124</f>
        <v>0</v>
      </c>
      <c r="K113" s="46">
        <f>+'[1]EGRESOS DETALLADOS-4'!L124</f>
        <v>0</v>
      </c>
      <c r="L113" s="46">
        <f>+'[1]EGRESOS DETALLADOS-4'!M124</f>
        <v>0</v>
      </c>
      <c r="M113" s="46">
        <f>+'[1]EGRESOS DETALLADOS-4'!N124</f>
        <v>0</v>
      </c>
      <c r="N113" s="46">
        <f>+'[1]EGRESOS DETALLADOS-4'!O124</f>
        <v>0</v>
      </c>
      <c r="O113" s="46">
        <v>0</v>
      </c>
      <c r="P113" s="46">
        <v>0</v>
      </c>
      <c r="Q113" s="46">
        <v>0</v>
      </c>
      <c r="R113" s="46">
        <f t="shared" si="12"/>
        <v>11351.23</v>
      </c>
      <c r="S113" s="47">
        <f t="shared" ref="S113:S114" si="18">+E113-R113</f>
        <v>284898.77</v>
      </c>
      <c r="T113" s="48"/>
      <c r="U113" s="41"/>
      <c r="V113" s="41"/>
    </row>
    <row r="114" spans="1:22" ht="12.75" customHeight="1" x14ac:dyDescent="0.2">
      <c r="A114" s="43" t="s">
        <v>186</v>
      </c>
      <c r="B114" s="44" t="s">
        <v>187</v>
      </c>
      <c r="C114" s="46">
        <v>48750</v>
      </c>
      <c r="D114" s="46">
        <v>0</v>
      </c>
      <c r="E114" s="46">
        <f t="shared" si="17"/>
        <v>48750</v>
      </c>
      <c r="F114" s="46">
        <v>0</v>
      </c>
      <c r="G114" s="46">
        <v>0</v>
      </c>
      <c r="H114" s="46">
        <v>48750</v>
      </c>
      <c r="I114" s="46">
        <v>0</v>
      </c>
      <c r="J114" s="46">
        <f>+'[1]EGRESOS DETALLADOS-4'!K125</f>
        <v>0</v>
      </c>
      <c r="K114" s="46">
        <f>+'[1]EGRESOS DETALLADOS-4'!L125</f>
        <v>0</v>
      </c>
      <c r="L114" s="46">
        <f>+'[1]EGRESOS DETALLADOS-4'!M125</f>
        <v>0</v>
      </c>
      <c r="M114" s="46">
        <f>+'[1]EGRESOS DETALLADOS-4'!N125</f>
        <v>0</v>
      </c>
      <c r="N114" s="46">
        <f>+'[1]EGRESOS DETALLADOS-4'!O125</f>
        <v>0</v>
      </c>
      <c r="O114" s="46">
        <v>0</v>
      </c>
      <c r="P114" s="46">
        <v>0</v>
      </c>
      <c r="Q114" s="46">
        <v>0</v>
      </c>
      <c r="R114" s="46">
        <f t="shared" si="12"/>
        <v>48750</v>
      </c>
      <c r="S114" s="47">
        <f t="shared" si="18"/>
        <v>0</v>
      </c>
      <c r="T114" s="48"/>
      <c r="U114" s="41"/>
      <c r="V114" s="41"/>
    </row>
    <row r="115" spans="1:22" ht="12.75" customHeight="1" thickBot="1" x14ac:dyDescent="0.25">
      <c r="A115" s="52"/>
      <c r="B115" s="53" t="s">
        <v>188</v>
      </c>
      <c r="C115" s="60">
        <f>SUM(C112:C114)</f>
        <v>955000</v>
      </c>
      <c r="D115" s="60">
        <f>SUM(D112:D114)</f>
        <v>0</v>
      </c>
      <c r="E115" s="60">
        <f>SUM(E112:E114)</f>
        <v>955000</v>
      </c>
      <c r="F115" s="60">
        <f>SUM(F112:F114)</f>
        <v>0</v>
      </c>
      <c r="G115" s="60">
        <f>SUM(G112:G114)</f>
        <v>2987.84</v>
      </c>
      <c r="H115" s="60">
        <f t="shared" ref="H115:Q117" si="19">SUM(H112:H114)</f>
        <v>127148.22</v>
      </c>
      <c r="I115" s="60">
        <f t="shared" si="19"/>
        <v>0</v>
      </c>
      <c r="J115" s="60">
        <f t="shared" si="19"/>
        <v>0</v>
      </c>
      <c r="K115" s="60">
        <f t="shared" si="19"/>
        <v>0</v>
      </c>
      <c r="L115" s="60">
        <f t="shared" si="19"/>
        <v>0</v>
      </c>
      <c r="M115" s="60">
        <f t="shared" si="19"/>
        <v>0</v>
      </c>
      <c r="N115" s="60">
        <f t="shared" si="19"/>
        <v>0</v>
      </c>
      <c r="O115" s="60">
        <f t="shared" si="19"/>
        <v>0</v>
      </c>
      <c r="P115" s="60">
        <f t="shared" si="19"/>
        <v>0</v>
      </c>
      <c r="Q115" s="60">
        <f t="shared" si="19"/>
        <v>0</v>
      </c>
      <c r="R115" s="60">
        <f>SUM(F115:Q115)</f>
        <v>130136.06</v>
      </c>
      <c r="S115" s="61">
        <f>SUM(S112:S114)</f>
        <v>824863.94000000006</v>
      </c>
      <c r="T115" s="48"/>
      <c r="U115" s="41"/>
      <c r="V115" s="41"/>
    </row>
    <row r="116" spans="1:22" ht="12.75" customHeight="1" x14ac:dyDescent="0.2">
      <c r="A116" s="43">
        <v>913</v>
      </c>
      <c r="B116" s="44" t="s">
        <v>189</v>
      </c>
      <c r="C116" s="46">
        <v>215000</v>
      </c>
      <c r="D116" s="46">
        <f>+'[1]EGRESOS DETALLADOS-4'!E126</f>
        <v>0</v>
      </c>
      <c r="E116" s="46">
        <f>+C116+D116</f>
        <v>215000</v>
      </c>
      <c r="F116" s="46">
        <v>0</v>
      </c>
      <c r="G116" s="46">
        <v>0</v>
      </c>
      <c r="H116" s="46">
        <v>500</v>
      </c>
      <c r="I116" s="46">
        <v>0</v>
      </c>
      <c r="J116" s="46">
        <f>+'[1]EGRESOS DETALLADOS-4'!K126</f>
        <v>0</v>
      </c>
      <c r="K116" s="46">
        <f>+'[1]EGRESOS DETALLADOS-4'!L126</f>
        <v>0</v>
      </c>
      <c r="L116" s="46">
        <f>+'[1]EGRESOS DETALLADOS-4'!M126</f>
        <v>0</v>
      </c>
      <c r="M116" s="46">
        <f>+'[1]EGRESOS DETALLADOS-4'!N126</f>
        <v>0</v>
      </c>
      <c r="N116" s="46">
        <f>+'[1]EGRESOS DETALLADOS-4'!O126</f>
        <v>0</v>
      </c>
      <c r="O116" s="46">
        <v>0</v>
      </c>
      <c r="P116" s="46">
        <v>0</v>
      </c>
      <c r="Q116" s="46">
        <v>0</v>
      </c>
      <c r="R116" s="46">
        <f t="shared" ref="R116" si="20">SUM(F116:Q116)</f>
        <v>500</v>
      </c>
      <c r="S116" s="47">
        <f>+E116-R116</f>
        <v>214500</v>
      </c>
      <c r="T116" s="48"/>
      <c r="U116" s="41"/>
      <c r="V116" s="41"/>
    </row>
    <row r="117" spans="1:22" ht="12.75" customHeight="1" thickBot="1" x14ac:dyDescent="0.25">
      <c r="A117" s="52"/>
      <c r="B117" s="53" t="s">
        <v>190</v>
      </c>
      <c r="C117" s="60">
        <f>SUM(C116)</f>
        <v>215000</v>
      </c>
      <c r="D117" s="60">
        <f>SUM(D116)</f>
        <v>0</v>
      </c>
      <c r="E117" s="60">
        <f>SUM(E116)</f>
        <v>215000</v>
      </c>
      <c r="F117" s="60">
        <f>SUM(F114:F116)</f>
        <v>0</v>
      </c>
      <c r="G117" s="60">
        <v>0</v>
      </c>
      <c r="H117" s="60">
        <f>SUM(H116)</f>
        <v>500</v>
      </c>
      <c r="I117" s="60">
        <f t="shared" si="19"/>
        <v>0</v>
      </c>
      <c r="J117" s="60">
        <f t="shared" si="19"/>
        <v>0</v>
      </c>
      <c r="K117" s="60">
        <f t="shared" si="19"/>
        <v>0</v>
      </c>
      <c r="L117" s="60">
        <v>0</v>
      </c>
      <c r="M117" s="60">
        <f t="shared" si="19"/>
        <v>0</v>
      </c>
      <c r="N117" s="60">
        <f t="shared" si="19"/>
        <v>0</v>
      </c>
      <c r="O117" s="60">
        <f t="shared" si="19"/>
        <v>0</v>
      </c>
      <c r="P117" s="60">
        <f t="shared" si="19"/>
        <v>0</v>
      </c>
      <c r="Q117" s="60">
        <f t="shared" si="19"/>
        <v>0</v>
      </c>
      <c r="R117" s="60">
        <f>SUM(F117:Q117)</f>
        <v>500</v>
      </c>
      <c r="S117" s="61">
        <f>SUM(S116)</f>
        <v>214500</v>
      </c>
      <c r="T117" s="48"/>
      <c r="U117" s="41"/>
      <c r="V117" s="41"/>
    </row>
    <row r="118" spans="1:22" ht="12.75" customHeight="1" thickBot="1" x14ac:dyDescent="0.25">
      <c r="A118" s="62"/>
      <c r="B118" s="63" t="s">
        <v>191</v>
      </c>
      <c r="C118" s="64">
        <f>C111+C103+C64+C33+C115+C117</f>
        <v>19500000</v>
      </c>
      <c r="D118" s="65">
        <f>+D117+D111+D103+D64+D33</f>
        <v>171300</v>
      </c>
      <c r="E118" s="64">
        <f>E111+E103+E64+E33+E115+E117</f>
        <v>19671300</v>
      </c>
      <c r="F118" s="64">
        <f>F111+F103+F64+F33+F115</f>
        <v>702727.96</v>
      </c>
      <c r="G118" s="64">
        <f>G111+G103+G64+G33+G115</f>
        <v>918298.66</v>
      </c>
      <c r="H118" s="64">
        <f>H111+H103+H64+H33+H115+H117</f>
        <v>1093920.3500000001</v>
      </c>
      <c r="I118" s="64">
        <f t="shared" ref="I118:P118" si="21">I111+I103+I64+I33+I115</f>
        <v>952830.82000000007</v>
      </c>
      <c r="J118" s="64">
        <f t="shared" si="21"/>
        <v>3212048.4999999991</v>
      </c>
      <c r="K118" s="64">
        <f t="shared" si="21"/>
        <v>2811785.63</v>
      </c>
      <c r="L118" s="64">
        <f t="shared" si="21"/>
        <v>7467839.9699999988</v>
      </c>
      <c r="M118" s="64">
        <f t="shared" si="21"/>
        <v>3250084.6700000004</v>
      </c>
      <c r="N118" s="64">
        <f t="shared" si="21"/>
        <v>3048887.7700000005</v>
      </c>
      <c r="O118" s="64">
        <f t="shared" si="21"/>
        <v>0</v>
      </c>
      <c r="P118" s="64">
        <f t="shared" si="21"/>
        <v>0</v>
      </c>
      <c r="Q118" s="64">
        <f>Q117+Q115+Q111+Q103+Q64+Q33</f>
        <v>0</v>
      </c>
      <c r="R118" s="64">
        <f>SUM(F118:Q118)</f>
        <v>23458424.329999998</v>
      </c>
      <c r="S118" s="66">
        <f>S111+S103+S64+S33+S115+S117</f>
        <v>-3787124.3299999996</v>
      </c>
      <c r="T118" s="48"/>
      <c r="U118" s="42"/>
      <c r="V118" s="42"/>
    </row>
    <row r="119" spans="1:22" ht="12.75" customHeight="1" x14ac:dyDescent="0.2">
      <c r="A119" s="67"/>
      <c r="B119" s="44"/>
      <c r="C119" s="46"/>
      <c r="D119" s="46"/>
      <c r="E119" s="46"/>
      <c r="F119" s="42"/>
      <c r="G119" s="42"/>
      <c r="H119" s="42"/>
      <c r="I119" s="42"/>
      <c r="J119" s="42"/>
      <c r="K119" s="42"/>
      <c r="L119" s="42"/>
      <c r="M119" s="42"/>
      <c r="N119" s="42"/>
      <c r="O119" s="42"/>
      <c r="P119" s="42"/>
      <c r="Q119" s="42"/>
      <c r="R119" s="41"/>
      <c r="S119" s="42"/>
      <c r="T119" s="48"/>
      <c r="U119" s="41"/>
      <c r="V119" s="41"/>
    </row>
    <row r="120" spans="1:22" ht="12.75" customHeight="1" x14ac:dyDescent="0.2">
      <c r="A120" s="67"/>
      <c r="B120" s="44"/>
      <c r="C120" s="46"/>
      <c r="D120" s="46"/>
      <c r="E120" s="46"/>
      <c r="F120" s="42"/>
      <c r="G120" s="42"/>
      <c r="H120" s="42"/>
      <c r="I120" s="42"/>
      <c r="J120" s="42"/>
      <c r="K120" s="42"/>
      <c r="L120" s="42"/>
      <c r="M120" s="42"/>
      <c r="N120" s="42"/>
      <c r="O120" s="42"/>
      <c r="P120" s="42"/>
      <c r="Q120" s="42"/>
      <c r="R120" s="41"/>
      <c r="S120" s="42"/>
      <c r="T120" s="48"/>
      <c r="U120" s="41"/>
      <c r="V120" s="41"/>
    </row>
    <row r="121" spans="1:22" ht="12.75" customHeight="1" x14ac:dyDescent="0.2">
      <c r="A121" s="67"/>
      <c r="B121" s="44"/>
      <c r="C121" s="46"/>
      <c r="D121" s="46"/>
      <c r="E121" s="46"/>
      <c r="F121" s="42"/>
      <c r="G121" s="42"/>
      <c r="H121" s="42"/>
      <c r="I121" s="42"/>
      <c r="J121" s="42"/>
      <c r="K121" s="42"/>
      <c r="L121" s="42"/>
      <c r="M121" s="42"/>
      <c r="N121" s="42"/>
      <c r="O121" s="42"/>
      <c r="P121" s="42"/>
      <c r="Q121" s="42"/>
      <c r="R121" s="41"/>
      <c r="S121" s="42"/>
      <c r="T121" s="48"/>
      <c r="U121" s="41"/>
      <c r="V121" s="41"/>
    </row>
    <row r="122" spans="1:22" ht="12.75" customHeight="1" x14ac:dyDescent="0.2">
      <c r="A122" s="67"/>
      <c r="B122" s="44"/>
      <c r="C122" s="46"/>
      <c r="D122" s="46"/>
      <c r="E122" s="46"/>
      <c r="F122" s="42"/>
      <c r="G122" s="42"/>
      <c r="H122" s="42"/>
      <c r="I122" s="42"/>
      <c r="J122" s="42"/>
      <c r="K122" s="42"/>
      <c r="L122" s="42"/>
      <c r="M122" s="42"/>
      <c r="N122" s="42"/>
      <c r="O122" s="42"/>
      <c r="P122" s="42"/>
      <c r="Q122" s="42"/>
      <c r="R122" s="41"/>
      <c r="S122" s="42"/>
      <c r="T122" s="48"/>
      <c r="U122" s="41"/>
      <c r="V122" s="41"/>
    </row>
    <row r="123" spans="1:22" ht="12.75" customHeight="1" x14ac:dyDescent="0.2">
      <c r="A123" s="67"/>
      <c r="B123" s="44"/>
      <c r="C123" s="46"/>
      <c r="D123" s="46"/>
      <c r="E123" s="46"/>
      <c r="F123" s="42"/>
      <c r="G123" s="42"/>
      <c r="H123" s="42"/>
      <c r="I123" s="42"/>
      <c r="J123" s="42"/>
      <c r="K123" s="42"/>
      <c r="L123" s="42"/>
      <c r="M123" s="42"/>
      <c r="N123" s="42"/>
      <c r="O123" s="42"/>
      <c r="P123" s="42"/>
      <c r="Q123" s="42"/>
      <c r="R123" s="41"/>
      <c r="S123" s="42"/>
      <c r="T123" s="48"/>
      <c r="U123" s="41"/>
      <c r="V123" s="41"/>
    </row>
    <row r="124" spans="1:22" ht="12.75" customHeight="1" x14ac:dyDescent="0.2">
      <c r="A124" s="67"/>
      <c r="B124" s="44"/>
      <c r="C124" s="46"/>
      <c r="D124" s="46"/>
      <c r="E124" s="46"/>
      <c r="F124" s="42"/>
      <c r="G124" s="42"/>
      <c r="H124" s="42"/>
      <c r="I124" s="42"/>
      <c r="J124" s="42"/>
      <c r="K124" s="42"/>
      <c r="L124" s="42"/>
      <c r="M124" s="42"/>
      <c r="N124" s="42"/>
      <c r="O124" s="42"/>
      <c r="P124" s="42"/>
      <c r="Q124" s="42"/>
      <c r="R124" s="41"/>
      <c r="S124" s="42"/>
      <c r="T124" s="48"/>
      <c r="U124" s="41"/>
      <c r="V124" s="41"/>
    </row>
    <row r="125" spans="1:22" ht="12.75" customHeight="1" x14ac:dyDescent="0.2">
      <c r="A125" s="67"/>
      <c r="B125" s="44"/>
      <c r="C125" s="46"/>
      <c r="D125" s="46"/>
      <c r="E125" s="46"/>
      <c r="F125" s="42"/>
      <c r="G125" s="42"/>
      <c r="H125" s="42"/>
      <c r="I125" s="42"/>
      <c r="J125" s="42"/>
      <c r="K125" s="42"/>
      <c r="L125" s="42"/>
      <c r="M125" s="42"/>
      <c r="N125" s="42"/>
      <c r="O125" s="42"/>
      <c r="P125" s="42"/>
      <c r="Q125" s="42"/>
      <c r="R125" s="41"/>
      <c r="S125" s="42"/>
      <c r="T125" s="48"/>
      <c r="U125" s="41"/>
      <c r="V125" s="41"/>
    </row>
    <row r="126" spans="1:22" ht="12.75" customHeight="1" x14ac:dyDescent="0.2">
      <c r="A126" s="67"/>
      <c r="B126" s="44"/>
      <c r="C126" s="46"/>
      <c r="D126" s="46"/>
      <c r="E126" s="46"/>
      <c r="F126" s="42"/>
      <c r="G126" s="42"/>
      <c r="H126" s="42"/>
      <c r="I126" s="42"/>
      <c r="J126" s="42"/>
      <c r="K126" s="42"/>
      <c r="L126" s="42"/>
      <c r="M126" s="42"/>
      <c r="N126" s="42"/>
      <c r="O126" s="42"/>
      <c r="P126" s="42"/>
      <c r="Q126" s="42"/>
      <c r="R126" s="41"/>
      <c r="S126" s="42"/>
      <c r="T126" s="48"/>
      <c r="U126" s="41"/>
      <c r="V126" s="41"/>
    </row>
    <row r="127" spans="1:22" ht="12.75" customHeight="1" x14ac:dyDescent="0.25">
      <c r="A127" s="67"/>
      <c r="B127" s="68" t="s">
        <v>201</v>
      </c>
      <c r="C127" s="68"/>
      <c r="D127" s="46"/>
      <c r="E127" s="46"/>
      <c r="F127" s="42"/>
      <c r="G127" s="42"/>
      <c r="H127" s="42"/>
      <c r="I127" s="42"/>
      <c r="J127" s="42"/>
      <c r="K127" s="42"/>
      <c r="L127" s="42"/>
      <c r="M127" s="42"/>
      <c r="N127" s="42"/>
      <c r="O127" s="42"/>
      <c r="P127" s="42"/>
      <c r="Q127" s="42"/>
      <c r="R127" s="41"/>
      <c r="S127" s="42"/>
      <c r="T127" s="48"/>
      <c r="U127" s="41"/>
      <c r="V127" s="41"/>
    </row>
    <row r="128" spans="1:22" ht="12.75" customHeight="1" x14ac:dyDescent="0.25">
      <c r="A128" s="67"/>
      <c r="B128" s="68" t="s">
        <v>202</v>
      </c>
      <c r="C128" s="68"/>
      <c r="D128" s="46"/>
      <c r="E128" s="46"/>
      <c r="F128" s="42"/>
      <c r="G128" s="42"/>
      <c r="H128" s="42"/>
      <c r="I128" s="42"/>
      <c r="J128" s="42"/>
      <c r="K128" s="42"/>
      <c r="L128" s="42"/>
      <c r="M128" s="42"/>
      <c r="N128" s="42"/>
      <c r="O128" s="42"/>
      <c r="P128" s="42"/>
      <c r="Q128" s="42"/>
      <c r="R128" s="41"/>
      <c r="S128" s="42"/>
      <c r="T128" s="48"/>
      <c r="U128" s="41"/>
      <c r="V128" s="41"/>
    </row>
    <row r="129" spans="1:22" ht="12.75" customHeight="1" x14ac:dyDescent="0.2">
      <c r="A129" s="40"/>
      <c r="B129" s="41"/>
      <c r="C129" s="42"/>
      <c r="D129" s="42"/>
      <c r="E129" s="42"/>
      <c r="F129" s="42"/>
      <c r="G129" s="42"/>
      <c r="H129" s="42"/>
      <c r="I129" s="42"/>
      <c r="J129" s="42"/>
      <c r="K129" s="42"/>
      <c r="L129" s="42"/>
      <c r="M129" s="42"/>
      <c r="N129" s="38"/>
      <c r="O129" s="42"/>
      <c r="P129" s="42"/>
      <c r="Q129" s="42"/>
      <c r="R129" s="42"/>
      <c r="S129" s="42"/>
      <c r="T129" s="41"/>
      <c r="U129" s="41"/>
      <c r="V129" s="41"/>
    </row>
    <row r="130" spans="1:22" ht="12.75" customHeight="1" x14ac:dyDescent="0.2">
      <c r="A130" s="40"/>
      <c r="B130" s="41"/>
      <c r="C130" s="42"/>
      <c r="D130" s="42"/>
      <c r="E130" s="42"/>
      <c r="F130" s="42"/>
      <c r="G130" s="42"/>
      <c r="H130" s="42"/>
      <c r="I130" s="42"/>
      <c r="J130" s="42"/>
      <c r="K130" s="42"/>
      <c r="L130" s="42"/>
      <c r="M130" s="42"/>
      <c r="N130" s="38"/>
      <c r="O130" s="42"/>
      <c r="P130" s="42"/>
      <c r="Q130" s="42"/>
      <c r="R130" s="42"/>
      <c r="S130" s="42"/>
      <c r="T130" s="41"/>
      <c r="U130" s="41"/>
      <c r="V130" s="41"/>
    </row>
    <row r="131" spans="1:22" ht="12.75" customHeight="1" x14ac:dyDescent="0.25">
      <c r="A131" s="40"/>
      <c r="B131" s="69" t="s">
        <v>203</v>
      </c>
      <c r="C131" s="69"/>
      <c r="D131" s="69"/>
      <c r="E131" s="69"/>
      <c r="F131" s="69"/>
      <c r="G131" s="69"/>
      <c r="H131" s="69"/>
      <c r="I131" s="69"/>
      <c r="J131" s="69"/>
      <c r="K131" s="69"/>
      <c r="L131" s="69"/>
      <c r="M131" s="69"/>
      <c r="N131" s="69"/>
      <c r="O131" s="69"/>
      <c r="P131" s="69"/>
      <c r="Q131" s="69"/>
      <c r="R131" s="69"/>
      <c r="S131" s="69"/>
      <c r="T131" s="41"/>
      <c r="U131" s="41"/>
      <c r="V131" s="41"/>
    </row>
    <row r="132" spans="1:22" ht="12.75" customHeight="1" x14ac:dyDescent="0.25">
      <c r="A132" s="40"/>
      <c r="B132" s="69" t="s">
        <v>204</v>
      </c>
      <c r="C132" s="69"/>
      <c r="D132" s="69"/>
      <c r="E132" s="69"/>
      <c r="F132" s="69"/>
      <c r="G132" s="69"/>
      <c r="H132" s="69"/>
      <c r="I132" s="69"/>
      <c r="J132" s="69"/>
      <c r="K132" s="69"/>
      <c r="L132" s="69"/>
      <c r="M132" s="69"/>
      <c r="N132" s="69"/>
      <c r="O132" s="69"/>
      <c r="P132" s="69"/>
      <c r="Q132" s="69"/>
      <c r="R132" s="69"/>
      <c r="S132" s="69"/>
      <c r="T132" s="69"/>
      <c r="U132" s="69"/>
      <c r="V132" s="69"/>
    </row>
  </sheetData>
  <mergeCells count="10">
    <mergeCell ref="B131:S131"/>
    <mergeCell ref="B132:V132"/>
    <mergeCell ref="B2:Q2"/>
    <mergeCell ref="B3:Q3"/>
    <mergeCell ref="B4:Q4"/>
    <mergeCell ref="A12:S12"/>
    <mergeCell ref="A13:S13"/>
    <mergeCell ref="A14:S14"/>
    <mergeCell ref="B127:C127"/>
    <mergeCell ref="B128:C128"/>
  </mergeCells>
  <phoneticPr fontId="0" type="noConversion"/>
  <conditionalFormatting sqref="T14">
    <cfRule type="cellIs" dxfId="1" priority="1" stopIfTrue="1" operator="lessThan">
      <formula>0</formula>
    </cfRule>
  </conditionalFormatting>
  <printOptions horizontalCentered="1"/>
  <pageMargins left="0" right="0" top="0.55118110236220474" bottom="0.62992125984251968" header="0.31496062992125984" footer="0.39370078740157483"/>
  <pageSetup scale="55" fitToHeight="0" orientation="portrait" r:id="rId1"/>
  <headerFooter alignWithMargins="0">
    <oddHeader>&amp;RPágina &amp;P de 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EJECUCIÓN PRESUPUESTARIA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Ramirez</dc:creator>
  <cp:lastModifiedBy>Carlos  Calderon</cp:lastModifiedBy>
  <cp:lastPrinted>2021-05-13T19:36:49Z</cp:lastPrinted>
  <dcterms:created xsi:type="dcterms:W3CDTF">2005-04-05T14:46:51Z</dcterms:created>
  <dcterms:modified xsi:type="dcterms:W3CDTF">2023-10-09T17:33:42Z</dcterms:modified>
</cp:coreProperties>
</file>