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12 Diciembre 2021\Dirección Financiera\Presupuesto\"/>
    </mc:Choice>
  </mc:AlternateContent>
  <bookViews>
    <workbookView xWindow="0" yWindow="0" windowWidth="28800" windowHeight="12225" tabRatio="650"/>
  </bookViews>
  <sheets>
    <sheet name="EJECUCIÓN PRESUPUESTARIA" sheetId="2" r:id="rId1"/>
  </sheet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P118" i="2" l="1"/>
  <c r="O118" i="2"/>
  <c r="N118" i="2"/>
  <c r="M118" i="2"/>
  <c r="L118" i="2"/>
  <c r="K118" i="2"/>
  <c r="J118" i="2"/>
  <c r="I118" i="2"/>
  <c r="H118" i="2"/>
  <c r="G118" i="2"/>
  <c r="F118" i="2"/>
  <c r="E118" i="2"/>
  <c r="Q118" i="2" s="1"/>
  <c r="C118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D118" i="2" s="1"/>
  <c r="C117" i="2"/>
  <c r="R116" i="2"/>
  <c r="Q116" i="2"/>
  <c r="R115" i="2"/>
  <c r="Q115" i="2"/>
  <c r="D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R113" i="2"/>
  <c r="R114" i="2" s="1"/>
  <c r="Q113" i="2"/>
  <c r="D113" i="2"/>
  <c r="R112" i="2"/>
  <c r="Q112" i="2"/>
  <c r="D112" i="2"/>
  <c r="R111" i="2"/>
  <c r="Q111" i="2"/>
  <c r="D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R109" i="2"/>
  <c r="Q109" i="2"/>
  <c r="R108" i="2"/>
  <c r="Q108" i="2"/>
  <c r="R107" i="2"/>
  <c r="Q107" i="2"/>
  <c r="R106" i="2"/>
  <c r="Q106" i="2"/>
  <c r="D106" i="2"/>
  <c r="R105" i="2"/>
  <c r="Q105" i="2"/>
  <c r="R104" i="2"/>
  <c r="R110" i="2" s="1"/>
  <c r="Q104" i="2"/>
  <c r="D104" i="2"/>
  <c r="R103" i="2"/>
  <c r="Q103" i="2"/>
  <c r="D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R101" i="2"/>
  <c r="Q101" i="2"/>
  <c r="R100" i="2"/>
  <c r="Q100" i="2"/>
  <c r="R99" i="2"/>
  <c r="Q99" i="2"/>
  <c r="R98" i="2"/>
  <c r="Q98" i="2"/>
  <c r="D98" i="2"/>
  <c r="R97" i="2"/>
  <c r="Q97" i="2"/>
  <c r="D97" i="2"/>
  <c r="R96" i="2"/>
  <c r="Q96" i="2"/>
  <c r="R95" i="2"/>
  <c r="Q95" i="2"/>
  <c r="D95" i="2"/>
  <c r="R94" i="2"/>
  <c r="Q94" i="2"/>
  <c r="D94" i="2"/>
  <c r="R93" i="2"/>
  <c r="Q93" i="2"/>
  <c r="D93" i="2"/>
  <c r="R92" i="2"/>
  <c r="Q92" i="2"/>
  <c r="D92" i="2"/>
  <c r="R91" i="2"/>
  <c r="Q91" i="2"/>
  <c r="D91" i="2"/>
  <c r="R90" i="2"/>
  <c r="Q90" i="2"/>
  <c r="D90" i="2"/>
  <c r="R89" i="2"/>
  <c r="D89" i="2"/>
  <c r="R88" i="2"/>
  <c r="Q88" i="2"/>
  <c r="D88" i="2"/>
  <c r="R87" i="2"/>
  <c r="Q87" i="2"/>
  <c r="D87" i="2"/>
  <c r="R86" i="2"/>
  <c r="Q86" i="2"/>
  <c r="D86" i="2"/>
  <c r="R85" i="2"/>
  <c r="Q85" i="2"/>
  <c r="D85" i="2"/>
  <c r="R84" i="2"/>
  <c r="Q84" i="2"/>
  <c r="R83" i="2"/>
  <c r="Q83" i="2"/>
  <c r="R82" i="2"/>
  <c r="Q82" i="2"/>
  <c r="R81" i="2"/>
  <c r="Q81" i="2"/>
  <c r="D81" i="2"/>
  <c r="R80" i="2"/>
  <c r="Q80" i="2"/>
  <c r="R79" i="2"/>
  <c r="Q79" i="2"/>
  <c r="D79" i="2"/>
  <c r="R78" i="2"/>
  <c r="Q78" i="2"/>
  <c r="D78" i="2"/>
  <c r="R77" i="2"/>
  <c r="Q77" i="2"/>
  <c r="D77" i="2"/>
  <c r="R76" i="2"/>
  <c r="Q76" i="2"/>
  <c r="D76" i="2"/>
  <c r="R75" i="2"/>
  <c r="Q75" i="2"/>
  <c r="R74" i="2"/>
  <c r="Q74" i="2"/>
  <c r="D74" i="2"/>
  <c r="R73" i="2"/>
  <c r="Q73" i="2"/>
  <c r="D73" i="2"/>
  <c r="R72" i="2"/>
  <c r="Q72" i="2"/>
  <c r="D72" i="2"/>
  <c r="R71" i="2"/>
  <c r="Q71" i="2"/>
  <c r="D71" i="2"/>
  <c r="R70" i="2"/>
  <c r="Q70" i="2"/>
  <c r="D70" i="2"/>
  <c r="R69" i="2"/>
  <c r="Q69" i="2"/>
  <c r="D69" i="2"/>
  <c r="R68" i="2"/>
  <c r="Q68" i="2"/>
  <c r="D68" i="2"/>
  <c r="R67" i="2"/>
  <c r="R102" i="2" s="1"/>
  <c r="Q67" i="2"/>
  <c r="D67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R65" i="2"/>
  <c r="Q65" i="2"/>
  <c r="D65" i="2"/>
  <c r="R64" i="2"/>
  <c r="Q64" i="2"/>
  <c r="D64" i="2"/>
  <c r="R63" i="2"/>
  <c r="Q63" i="2"/>
  <c r="R62" i="2"/>
  <c r="Q62" i="2"/>
  <c r="R61" i="2"/>
  <c r="Q61" i="2"/>
  <c r="D61" i="2"/>
  <c r="R60" i="2"/>
  <c r="Q60" i="2"/>
  <c r="R59" i="2"/>
  <c r="Q59" i="2"/>
  <c r="R58" i="2"/>
  <c r="Q58" i="2"/>
  <c r="R57" i="2"/>
  <c r="Q57" i="2"/>
  <c r="R56" i="2"/>
  <c r="Q56" i="2"/>
  <c r="D56" i="2"/>
  <c r="R55" i="2"/>
  <c r="Q55" i="2"/>
  <c r="R54" i="2"/>
  <c r="Q54" i="2"/>
  <c r="R53" i="2"/>
  <c r="Q53" i="2"/>
  <c r="R52" i="2"/>
  <c r="Q52" i="2"/>
  <c r="R51" i="2"/>
  <c r="Q51" i="2"/>
  <c r="D51" i="2"/>
  <c r="R50" i="2"/>
  <c r="Q50" i="2"/>
  <c r="D50" i="2"/>
  <c r="R49" i="2"/>
  <c r="Q49" i="2"/>
  <c r="D49" i="2"/>
  <c r="R48" i="2"/>
  <c r="Q48" i="2"/>
  <c r="R47" i="2"/>
  <c r="Q47" i="2"/>
  <c r="R46" i="2"/>
  <c r="Q46" i="2"/>
  <c r="D46" i="2"/>
  <c r="R45" i="2"/>
  <c r="Q45" i="2"/>
  <c r="D45" i="2"/>
  <c r="R44" i="2"/>
  <c r="Q44" i="2"/>
  <c r="D44" i="2"/>
  <c r="R43" i="2"/>
  <c r="Q43" i="2"/>
  <c r="R42" i="2"/>
  <c r="Q42" i="2"/>
  <c r="R41" i="2"/>
  <c r="Q41" i="2"/>
  <c r="D41" i="2"/>
  <c r="R40" i="2"/>
  <c r="Q40" i="2"/>
  <c r="R39" i="2"/>
  <c r="Q39" i="2"/>
  <c r="D39" i="2"/>
  <c r="R38" i="2"/>
  <c r="Q38" i="2"/>
  <c r="D38" i="2"/>
  <c r="R37" i="2"/>
  <c r="Q37" i="2"/>
  <c r="D37" i="2"/>
  <c r="R36" i="2"/>
  <c r="R66" i="2" s="1"/>
  <c r="Q36" i="2"/>
  <c r="D36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R34" i="2"/>
  <c r="Q34" i="2"/>
  <c r="D34" i="2"/>
  <c r="R33" i="2"/>
  <c r="Q33" i="2"/>
  <c r="D33" i="2"/>
  <c r="R32" i="2"/>
  <c r="Q32" i="2"/>
  <c r="D32" i="2"/>
  <c r="R31" i="2"/>
  <c r="Q31" i="2"/>
  <c r="D31" i="2"/>
  <c r="R30" i="2"/>
  <c r="Q30" i="2"/>
  <c r="D30" i="2"/>
  <c r="R29" i="2"/>
  <c r="Q29" i="2"/>
  <c r="D29" i="2"/>
  <c r="R28" i="2"/>
  <c r="Q28" i="2"/>
  <c r="D28" i="2"/>
  <c r="R27" i="2"/>
  <c r="Q27" i="2"/>
  <c r="R26" i="2"/>
  <c r="Q26" i="2"/>
  <c r="D26" i="2"/>
  <c r="R25" i="2"/>
  <c r="Q25" i="2"/>
  <c r="D25" i="2"/>
  <c r="R24" i="2"/>
  <c r="Q24" i="2"/>
  <c r="D24" i="2"/>
  <c r="R23" i="2"/>
  <c r="Q23" i="2"/>
  <c r="D23" i="2"/>
  <c r="R22" i="2"/>
  <c r="Q22" i="2"/>
  <c r="D22" i="2"/>
  <c r="R21" i="2"/>
  <c r="Q21" i="2"/>
  <c r="D21" i="2"/>
  <c r="R20" i="2"/>
  <c r="Q20" i="2"/>
  <c r="D20" i="2"/>
  <c r="R19" i="2"/>
  <c r="R35" i="2" s="1"/>
  <c r="Q19" i="2"/>
  <c r="D19" i="2"/>
  <c r="R18" i="2"/>
  <c r="Q18" i="2"/>
  <c r="D18" i="2"/>
  <c r="R118" i="2" l="1"/>
</calcChain>
</file>

<file path=xl/sharedStrings.xml><?xml version="1.0" encoding="utf-8"?>
<sst xmlns="http://schemas.openxmlformats.org/spreadsheetml/2006/main" count="207" uniqueCount="207">
  <si>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</si>
  <si>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</si>
  <si>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</si>
  <si>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</si>
  <si>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RESPONSABLE: BLANCA ISABEL MARTÍNEZ CHUN</t>
  </si>
  <si>
    <t>BASE LEGAL: ARTICULO 10, NUMERAL 8</t>
  </si>
  <si>
    <t>EJECUCION PRESUPUESTARIA POR RENGLON DE GASTOS</t>
  </si>
  <si>
    <t>EJERCICIO 2,021</t>
  </si>
  <si>
    <t>RENGLON</t>
  </si>
  <si>
    <t>DESCRIPCION</t>
  </si>
  <si>
    <t>ASIGNADO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</si>
  <si>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</si>
  <si>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</si>
  <si>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</si>
  <si>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</si>
  <si>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</si>
  <si>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</si>
  <si>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</si>
  <si>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</si>
  <si>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</si>
  <si>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</si>
  <si>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</si>
  <si>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</si>
  <si>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</si>
  <si>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</si>
  <si>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>SALDO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</si>
  <si>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</si>
  <si>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</si>
  <si>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</si>
  <si>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</si>
  <si>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</si>
  <si>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</si>
  <si>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</si>
  <si>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</si>
  <si>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</si>
  <si>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COMPLEMENTOS ESPECIFICOS AL PERSONAL PERMANENTE</t>
  </si>
  <si>
    <t>OTRAS REMUNERACIONES DE PERSONAL TEMPORAL</t>
  </si>
  <si>
    <t xml:space="preserve"> 031</t>
  </si>
  <si>
    <t>JORNALES</t>
  </si>
  <si>
    <t xml:space="preserve"> 032</t>
  </si>
  <si>
    <t>COMP. POR ANTIGUEDAD AL PERSONAL POR JORNAL</t>
  </si>
  <si>
    <t xml:space="preserve"> 033</t>
  </si>
  <si>
    <t>COMP. ESPECIFICOS AL PERSONAL POR JORNAL</t>
  </si>
  <si>
    <t xml:space="preserve"> 051</t>
  </si>
  <si>
    <t>APORTE PATRONAL AL IGSS</t>
  </si>
  <si>
    <t>APORTE PARA CLASES PASIVAS</t>
  </si>
  <si>
    <t xml:space="preserve"> 061</t>
  </si>
  <si>
    <t>DIETAS</t>
  </si>
  <si>
    <t xml:space="preserve"> 063</t>
  </si>
  <si>
    <t>GASTOS DE REPRESENTACION EN EL INTERIOR</t>
  </si>
  <si>
    <t xml:space="preserve"> 071</t>
  </si>
  <si>
    <t>AGUINALDO</t>
  </si>
  <si>
    <t xml:space="preserve"> 072</t>
  </si>
  <si>
    <t>BONIFICACION ANUAL (BONO 14)</t>
  </si>
  <si>
    <t xml:space="preserve"> 073</t>
  </si>
  <si>
    <t>BONO VACACIONAL</t>
  </si>
  <si>
    <t>GRUPO "000"</t>
  </si>
  <si>
    <t xml:space="preserve"> 111</t>
  </si>
  <si>
    <t>ENERGIA ELECTRICA</t>
  </si>
  <si>
    <t>AGUA</t>
  </si>
  <si>
    <t xml:space="preserve"> 113</t>
  </si>
  <si>
    <t>TELEFONIA</t>
  </si>
  <si>
    <t xml:space="preserve"> 114</t>
  </si>
  <si>
    <t>CORREOS Y TELEGRAFOS</t>
  </si>
  <si>
    <t>EXTRACCION DE BASURA Y DESTRUCCION DE DESECHOS SOLIDOS</t>
  </si>
  <si>
    <t xml:space="preserve"> 121</t>
  </si>
  <si>
    <t>DIVULGACION E INFORMACION</t>
  </si>
  <si>
    <t xml:space="preserve"> 122</t>
  </si>
  <si>
    <t>IMPRESION, ENCUADERNACION Y REPRODUCCION</t>
  </si>
  <si>
    <t xml:space="preserve"> 133</t>
  </si>
  <si>
    <t>VIATICOS EN EL INTERIOR</t>
  </si>
  <si>
    <t>COMPENSACION POR KILOMETRO RECORRIDO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</si>
  <si>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</si>
  <si>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</si>
  <si>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</si>
  <si>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</si>
  <si>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</si>
  <si>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</si>
  <si>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</si>
  <si>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</si>
  <si>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</si>
  <si>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>MANTENIMIENTO Y REPARACION DE  EQUIPO DE OFICINA</t>
  </si>
  <si>
    <t xml:space="preserve"> 165</t>
  </si>
  <si>
    <t>MANTENIMIENTO Y REPARACION DE  MEDIOS DE TRANSPORTE</t>
  </si>
  <si>
    <t>MANTENIMIENTO Y REPARACION DE EQUIPO DE COMPUTO</t>
  </si>
  <si>
    <t xml:space="preserve"> 169</t>
  </si>
  <si>
    <t>MANTENIMIENTO Y REPARACION DE  OTRAS MAQUINARIAS Y EQUIPOS</t>
  </si>
  <si>
    <t>MANTENIMIENTO Y REPARACION DE  EDIFICIOS</t>
  </si>
  <si>
    <t xml:space="preserve"> 174</t>
  </si>
  <si>
    <t>MANTENIMIENTO Y REPARACION DE INSTALACIONES</t>
  </si>
  <si>
    <t xml:space="preserve"> 183</t>
  </si>
  <si>
    <t>SERVICIOS JURIDICOS</t>
  </si>
  <si>
    <t>SERVICIOS DE CAPACITACION</t>
  </si>
  <si>
    <t>SERVICIOS DE INFORMATICA Y SISTEMAS COMPUTARIZADOS</t>
  </si>
  <si>
    <t>SERVICIOS DE INGENIERIA, ARQUITECTURA Y SUPERVISION DE OBRAS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</si>
  <si>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</si>
  <si>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</si>
  <si>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</si>
  <si>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</si>
  <si>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</si>
  <si>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</si>
  <si>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</si>
  <si>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 xml:space="preserve"> 196</t>
  </si>
  <si>
    <t>SERVICIOS DE ATENCION Y PROTOCOLO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</si>
  <si>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</si>
  <si>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</si>
  <si>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</si>
  <si>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</si>
  <si>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</si>
  <si>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</si>
  <si>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</si>
  <si>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>PRODUCTOS AGROFORESTALES., MADERA, CORCHO Y SUS MANUFACTURAS.</t>
  </si>
  <si>
    <t xml:space="preserve"> 223</t>
  </si>
  <si>
    <t>PIEDRA, ARCILLA Y ARENA</t>
  </si>
  <si>
    <t>POMEZ CAL Y YESO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</si>
  <si>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</si>
  <si>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</si>
  <si>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</si>
  <si>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</si>
  <si>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</si>
  <si>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</si>
  <si>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</si>
  <si>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</si>
  <si>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</si>
  <si>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</si>
  <si>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</si>
  <si>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</si>
  <si>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</si>
  <si>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</si>
  <si>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</si>
  <si>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</si>
  <si>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ARTICULOS DE CUERO</t>
  </si>
  <si>
    <t xml:space="preserve"> 253</t>
  </si>
  <si>
    <t>LLANTAS Y NEUMATICOS</t>
  </si>
  <si>
    <t xml:space="preserve"> 254</t>
  </si>
  <si>
    <t>ARTICULOS DE CAUCHO</t>
  </si>
  <si>
    <t>ELEMENTOS Y COMPUESTOS QUIMICOS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</si>
  <si>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</si>
  <si>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</si>
  <si>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</si>
  <si>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</si>
  <si>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</si>
  <si>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</si>
  <si>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</si>
  <si>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</si>
  <si>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</si>
  <si>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>PRODUCTOS PLASTICOS, NYLON, VINIL Y P.V.C.</t>
  </si>
  <si>
    <t>OTROS PRODUCTOS QUIMICOS Y CONEXOS</t>
  </si>
  <si>
    <t xml:space="preserve"> 272</t>
  </si>
  <si>
    <t>PRODUCTOS DE VIDRIO</t>
  </si>
  <si>
    <t>CEMENTO</t>
  </si>
  <si>
    <t xml:space="preserve"> 283</t>
  </si>
  <si>
    <t>PRODUCTOS DE METAL Y SUS ALEACIONES</t>
  </si>
  <si>
    <t xml:space="preserve"> 284</t>
  </si>
  <si>
    <t>ESTRUCTURAS METALICAS ACABADAS</t>
  </si>
  <si>
    <t xml:space="preserve"> 286</t>
  </si>
  <si>
    <t>HERRAMIENTAS MENORES</t>
  </si>
  <si>
    <t>OTROS PRODUCTOS METALICOS</t>
  </si>
  <si>
    <t xml:space="preserve"> 291</t>
  </si>
  <si>
    <t>UTILES DE OFICINA</t>
  </si>
  <si>
    <t xml:space="preserve"> 292</t>
  </si>
  <si>
    <t>UTILES DE LIMPIEZA Y PRODUCTOS SANITARIOS</t>
  </si>
  <si>
    <t>UTILES MENORES, SUMINISTROS E INSTRUMENTAL MEDICO-QUIRURGICOS, DE LABORATORIO Y CUIDADO DE LA SALUD</t>
  </si>
  <si>
    <t xml:space="preserve"> 296</t>
  </si>
  <si>
    <t>UTILES DE COCINA Y COMEDOR</t>
  </si>
  <si>
    <t xml:space="preserve"> 297</t>
  </si>
  <si>
    <t>UTILES, ACCESORIOS Y MATERIALES ELECTRICOS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</si>
  <si>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</si>
  <si>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</si>
  <si>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</si>
  <si>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</si>
  <si>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</si>
  <si>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</si>
  <si>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</si>
  <si>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324</t>
  </si>
  <si>
    <t>EQUIPO EDUCACIONAL, CULTURAL Y RECREATIVO</t>
  </si>
  <si>
    <t>EQUIPO DE TRANSPORTE</t>
  </si>
  <si>
    <t xml:space="preserve"> 326</t>
  </si>
  <si>
    <t>EQUIPO PARA COMUNICACIONES</t>
  </si>
  <si>
    <t xml:space="preserve"> 328</t>
  </si>
  <si>
    <t>EQUIPO DE COMPUTO</t>
  </si>
  <si>
    <t xml:space="preserve"> 329</t>
  </si>
  <si>
    <t>OTRAS MAQUINARIAS Y EQUIPOS</t>
  </si>
  <si>
    <t>CONSTRUCCIONES DE BIENES NACIONALES DE USO NO COMÚN</t>
  </si>
  <si>
    <t>GRUPO "300"</t>
  </si>
  <si>
    <t xml:space="preserve"> 413</t>
  </si>
  <si>
    <t>IMDEMINIZACIONES AL PERSONAL</t>
  </si>
  <si>
    <t xml:space="preserve"> 415</t>
  </si>
  <si>
    <t>VACACIONES PAGADAS POR RETIRO</t>
  </si>
  <si>
    <t xml:space="preserve"> 456</t>
  </si>
  <si>
    <t>SERVICIOS GUBERNAMENTALES DE FISCALIZACION</t>
  </si>
  <si>
    <t>GRUPO "400"</t>
  </si>
  <si>
    <t xml:space="preserve"> 913</t>
  </si>
  <si>
    <t>SENTENCIAS JUDICIALES</t>
  </si>
  <si>
    <t>CREDITOS DE RESERVA</t>
  </si>
  <si>
    <t>GRUPO "900"</t>
  </si>
  <si>
    <t>TOTAL</t>
  </si>
  <si>
    <t>Elaborado por: Licda. Blanca Isabel Martinez Chun</t>
  </si>
  <si>
    <t>Vo.Bo.</t>
  </si>
  <si>
    <t>Lic. MA Carlos Antonio Ramirez Peralta</t>
  </si>
  <si>
    <t>Encargada de Presupuesto</t>
  </si>
  <si>
    <t xml:space="preserve">     Director Financiero</t>
  </si>
  <si>
    <t>041</t>
  </si>
  <si>
    <t>SERVICIOS EXTRAORDINARIOS DE PERSONAL PERMANENTE</t>
  </si>
  <si>
    <t>MES: DICIEMBRE 2021</t>
  </si>
  <si>
    <t>DEL 01 DE ENERO AL 31 DE DICIEMBRE DE 2021</t>
  </si>
  <si>
    <t>FECHA DE ACTUALIZACIÓN:  4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</si>
</sst>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2" fillId="0" borderId="0" xfId="5" applyFont="1" applyFill="1" applyAlignment="1">
      <alignment vertical="top"/>
    </xf>
    <xf numFmtId="0" fontId="2" fillId="0" borderId="1" xfId="5" applyFont="1" applyFill="1" applyBorder="1" applyAlignment="1">
      <alignment horizontal="center"/>
    </xf>
    <xf numFmtId="0" fontId="2" fillId="0" borderId="2" xfId="5" applyFont="1" applyFill="1" applyBorder="1" applyAlignment="1"/>
    <xf numFmtId="4" fontId="2" fillId="0" borderId="2" xfId="5" applyNumberFormat="1" applyFont="1" applyFill="1" applyBorder="1" applyAlignment="1"/>
    <xf numFmtId="0" fontId="2" fillId="0" borderId="3" xfId="5" applyFont="1" applyFill="1" applyBorder="1" applyAlignment="1"/>
    <xf numFmtId="0" fontId="2" fillId="0" borderId="0" xfId="5" applyFont="1" applyFill="1" applyAlignment="1"/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8" xfId="5" applyFont="1" applyFill="1" applyBorder="1" applyAlignment="1">
      <alignment horizontal="center"/>
    </xf>
    <xf numFmtId="0" fontId="4" fillId="0" borderId="6" xfId="5" applyFont="1" applyFill="1" applyBorder="1" applyAlignment="1"/>
    <xf numFmtId="0" fontId="2" fillId="0" borderId="6" xfId="5" applyFont="1" applyFill="1" applyBorder="1" applyAlignment="1"/>
    <xf numFmtId="4" fontId="2" fillId="0" borderId="6" xfId="5" applyNumberFormat="1" applyFont="1" applyFill="1" applyBorder="1" applyAlignment="1"/>
    <xf numFmtId="0" fontId="2" fillId="0" borderId="7" xfId="5" applyFont="1" applyFill="1" applyBorder="1" applyAlignment="1"/>
    <xf numFmtId="4" fontId="9" fillId="0" borderId="0" xfId="5" applyNumberFormat="1" applyFont="1" applyFill="1" applyBorder="1" applyAlignment="1"/>
    <xf numFmtId="0" fontId="9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4" fontId="9" fillId="0" borderId="5" xfId="5" applyNumberFormat="1" applyFont="1" applyFill="1" applyBorder="1" applyAlignment="1"/>
    <xf numFmtId="0" fontId="4" fillId="0" borderId="4" xfId="5" applyFont="1" applyFill="1" applyBorder="1" applyAlignment="1">
      <alignment horizontal="center"/>
    </xf>
    <xf numFmtId="4" fontId="4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4" fontId="4" fillId="0" borderId="0" xfId="5" applyNumberFormat="1" applyFont="1" applyFill="1" applyBorder="1" applyAlignment="1"/>
    <xf numFmtId="0" fontId="4" fillId="0" borderId="5" xfId="5" applyFont="1" applyFill="1" applyBorder="1" applyAlignment="1">
      <alignment horizontal="center"/>
    </xf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 applyAlignment="1"/>
    <xf numFmtId="4" fontId="1" fillId="0" borderId="0" xfId="0" applyNumberFormat="1" applyFont="1" applyFill="1" applyAlignment="1">
      <alignment vertical="top" wrapText="1"/>
    </xf>
    <xf numFmtId="4" fontId="1" fillId="0" borderId="0" xfId="5" applyNumberFormat="1" applyFont="1" applyFill="1" applyBorder="1" applyAlignment="1"/>
    <xf numFmtId="4" fontId="1" fillId="0" borderId="5" xfId="5" applyNumberFormat="1" applyFont="1" applyFill="1" applyBorder="1" applyAlignment="1"/>
    <xf numFmtId="0" fontId="1" fillId="0" borderId="0" xfId="5" applyFont="1" applyFill="1" applyAlignment="1">
      <alignment horizontal="left" vertical="top"/>
    </xf>
    <xf numFmtId="4" fontId="1" fillId="0" borderId="0" xfId="0" applyNumberFormat="1" applyFont="1" applyFill="1" applyAlignment="1">
      <alignment horizontal="right" vertical="top" wrapText="1"/>
    </xf>
    <xf numFmtId="0" fontId="1" fillId="0" borderId="9" xfId="5" applyFont="1" applyFill="1" applyBorder="1" applyAlignment="1">
      <alignment horizontal="center"/>
    </xf>
    <xf numFmtId="0" fontId="10" fillId="0" borderId="10" xfId="5" applyFont="1" applyFill="1" applyBorder="1" applyAlignment="1">
      <alignment horizontal="center"/>
    </xf>
    <xf numFmtId="4" fontId="4" fillId="0" borderId="10" xfId="5" applyNumberFormat="1" applyFont="1" applyFill="1" applyBorder="1" applyAlignment="1"/>
    <xf numFmtId="4" fontId="4" fillId="0" borderId="11" xfId="5" applyNumberFormat="1" applyFont="1" applyFill="1" applyBorder="1" applyAlignment="1"/>
    <xf numFmtId="4" fontId="4" fillId="0" borderId="12" xfId="5" applyNumberFormat="1" applyFont="1" applyFill="1" applyBorder="1" applyAlignment="1"/>
    <xf numFmtId="4" fontId="4" fillId="0" borderId="13" xfId="5" applyNumberFormat="1" applyFont="1" applyFill="1" applyBorder="1" applyAlignment="1"/>
    <xf numFmtId="4" fontId="4" fillId="0" borderId="14" xfId="5" applyNumberFormat="1" applyFont="1" applyFill="1" applyBorder="1" applyAlignment="1"/>
    <xf numFmtId="4" fontId="1" fillId="0" borderId="15" xfId="5" applyNumberFormat="1" applyFont="1" applyFill="1" applyBorder="1" applyAlignment="1"/>
    <xf numFmtId="4" fontId="1" fillId="0" borderId="16" xfId="5" applyNumberFormat="1" applyFont="1" applyFill="1" applyBorder="1" applyAlignment="1"/>
    <xf numFmtId="4" fontId="4" fillId="0" borderId="17" xfId="5" applyNumberFormat="1" applyFont="1" applyFill="1" applyBorder="1" applyAlignment="1"/>
    <xf numFmtId="0" fontId="1" fillId="0" borderId="18" xfId="5" applyFont="1" applyFill="1" applyBorder="1" applyAlignment="1">
      <alignment horizontal="center"/>
    </xf>
    <xf numFmtId="0" fontId="4" fillId="0" borderId="19" xfId="5" applyFont="1" applyFill="1" applyBorder="1" applyAlignment="1">
      <alignment horizontal="center"/>
    </xf>
    <xf numFmtId="4" fontId="4" fillId="0" borderId="6" xfId="5" applyNumberFormat="1" applyFont="1" applyFill="1" applyBorder="1" applyAlignment="1"/>
    <xf numFmtId="4" fontId="4" fillId="0" borderId="19" xfId="5" applyNumberFormat="1" applyFont="1" applyFill="1" applyBorder="1" applyAlignment="1"/>
    <xf numFmtId="4" fontId="4" fillId="0" borderId="7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11" fillId="0" borderId="0" xfId="5" applyFont="1" applyFill="1" applyAlignment="1"/>
    <xf numFmtId="0" fontId="11" fillId="0" borderId="0" xfId="5" applyFont="1" applyFill="1" applyAlignment="1">
      <alignment horizontal="left"/>
    </xf>
    <xf numFmtId="0" fontId="1" fillId="0" borderId="0" xfId="5" applyFont="1" applyFill="1" applyAlignment="1">
      <alignment vertical="top"/>
    </xf>
    <xf numFmtId="0" fontId="11" fillId="0" borderId="0" xfId="5" applyFont="1" applyFill="1" applyAlignment="1">
      <alignment horizontal="right"/>
    </xf>
    <xf numFmtId="0" fontId="11" fillId="0" borderId="0" xfId="5" applyFont="1" applyFill="1"/>
    <xf numFmtId="4" fontId="4" fillId="0" borderId="0" xfId="5" applyNumberFormat="1" applyFont="1" applyFill="1" applyAlignment="1"/>
    <xf numFmtId="49" fontId="1" fillId="0" borderId="4" xfId="5" applyNumberFormat="1" applyFont="1" applyFill="1" applyBorder="1" applyAlignment="1">
      <alignment horizontal="center"/>
    </xf>
    <xf numFmtId="4" fontId="1" fillId="0" borderId="19" xfId="5" applyNumberFormat="1" applyFont="1" applyFill="1" applyBorder="1" applyAlignment="1"/>
    <xf numFmtId="4" fontId="1" fillId="0" borderId="20" xfId="5" applyNumberFormat="1" applyFont="1" applyFill="1" applyBorder="1" applyAlignment="1"/>
    <xf numFmtId="0" fontId="7" fillId="0" borderId="1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  <xf numFmtId="0" fontId="8" fillId="0" borderId="4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5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25"/>
  <sheetViews>
    <sheetView showGridLines="0" tabSelected="1" showOutlineSymbols="0" zoomScaleNormal="100" workbookViewId="0">
      <selection activeCell="B8" sqref="B8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3" width="14" style="3" customWidth="1"/>
    <col min="4" max="4" width="12.7109375" style="3" bestFit="1" customWidth="1"/>
    <col min="5" max="5" width="12.42578125" style="3" customWidth="1"/>
    <col min="6" max="6" width="11.7109375" style="3" customWidth="1"/>
    <col min="7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customWidth="1"/>
    <col min="15" max="15" width="11.7109375" style="4" customWidth="1"/>
    <col min="16" max="17" width="12.7109375" style="3" customWidth="1"/>
    <col min="18" max="18" width="12.7109375" style="3" bestFit="1" customWidth="1"/>
    <col min="19" max="19" width="13" style="3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  <c r="T1" s="10"/>
      <c r="U1" s="10"/>
      <c r="V1" s="10"/>
    </row>
    <row r="2" spans="1:22" s="5" customFormat="1" ht="15.75" x14ac:dyDescent="0.25">
      <c r="A2" s="11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12"/>
      <c r="S2" s="10"/>
      <c r="T2" s="10"/>
      <c r="U2" s="10"/>
      <c r="V2" s="10"/>
    </row>
    <row r="3" spans="1:22" s="5" customFormat="1" ht="15.75" x14ac:dyDescent="0.25">
      <c r="A3" s="11"/>
      <c r="B3" s="75" t="s">
        <v>1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12"/>
      <c r="S3" s="10"/>
      <c r="T3" s="10"/>
      <c r="U3" s="10"/>
      <c r="V3" s="10"/>
    </row>
    <row r="4" spans="1:22" s="5" customFormat="1" ht="15" x14ac:dyDescent="0.25">
      <c r="A4" s="11"/>
      <c r="B4" s="76" t="s">
        <v>204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12"/>
      <c r="S4" s="10"/>
      <c r="T4" s="10"/>
      <c r="U4" s="10"/>
      <c r="V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  <c r="T5" s="10"/>
      <c r="U5" s="10"/>
      <c r="V5" s="10"/>
    </row>
    <row r="6" spans="1:22" s="5" customFormat="1" ht="19.5" customHeight="1" x14ac:dyDescent="0.2">
      <c r="A6" s="11"/>
      <c r="B6" s="14" t="s">
        <v>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5"/>
      <c r="P6" s="16"/>
      <c r="Q6" s="15"/>
      <c r="R6" s="12"/>
      <c r="S6" s="10"/>
      <c r="T6" s="10"/>
      <c r="U6" s="10"/>
      <c r="V6" s="10"/>
    </row>
    <row r="7" spans="1:22" s="5" customFormat="1" ht="12.75" customHeight="1" x14ac:dyDescent="0.2">
      <c r="A7" s="11"/>
      <c r="B7" s="14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5"/>
      <c r="P7" s="16"/>
      <c r="Q7" s="15"/>
      <c r="R7" s="12"/>
      <c r="S7" s="10"/>
      <c r="T7" s="10"/>
      <c r="U7" s="10"/>
      <c r="V7" s="10"/>
    </row>
    <row r="8" spans="1:22" s="5" customFormat="1" ht="12.75" customHeight="1" x14ac:dyDescent="0.2">
      <c r="A8" s="11"/>
      <c r="B8" s="14" t="s">
        <v>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5"/>
      <c r="P8" s="16"/>
      <c r="Q8" s="15"/>
      <c r="R8" s="12"/>
      <c r="S8" s="10"/>
      <c r="T8" s="10"/>
      <c r="U8" s="10"/>
      <c r="V8" s="10"/>
    </row>
    <row r="9" spans="1:22" s="5" customFormat="1" ht="12.75" customHeight="1" x14ac:dyDescent="0.2">
      <c r="A9" s="11"/>
      <c r="B9" s="14" t="s">
        <v>206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5"/>
      <c r="P9" s="16"/>
      <c r="Q9" s="15"/>
      <c r="R9" s="12"/>
      <c r="S9" s="10"/>
      <c r="T9" s="10"/>
      <c r="U9" s="10"/>
      <c r="V9" s="10"/>
    </row>
    <row r="10" spans="1:22" s="5" customFormat="1" ht="12.75" customHeight="1" thickBot="1" x14ac:dyDescent="0.25">
      <c r="A10" s="17"/>
      <c r="B10" s="18" t="s">
        <v>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19"/>
      <c r="P10" s="20"/>
      <c r="Q10" s="19"/>
      <c r="R10" s="21"/>
      <c r="S10" s="10"/>
      <c r="T10" s="10"/>
      <c r="U10" s="10"/>
      <c r="V10" s="10"/>
    </row>
    <row r="11" spans="1:22" s="5" customFormat="1" ht="12.75" customHeight="1" x14ac:dyDescent="0.2">
      <c r="A11" s="1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5"/>
      <c r="P11" s="16"/>
      <c r="Q11" s="15"/>
      <c r="R11" s="15"/>
      <c r="S11" s="10"/>
      <c r="T11" s="10"/>
      <c r="U11" s="10"/>
      <c r="V11" s="10"/>
    </row>
    <row r="12" spans="1:22" ht="12.75" customHeight="1" thickBot="1" x14ac:dyDescent="0.25"/>
    <row r="13" spans="1:22" ht="21" customHeight="1" x14ac:dyDescent="0.25">
      <c r="A13" s="66" t="s">
        <v>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8"/>
    </row>
    <row r="14" spans="1:22" ht="24.75" customHeight="1" x14ac:dyDescent="0.25">
      <c r="A14" s="69" t="s">
        <v>7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1"/>
    </row>
    <row r="15" spans="1:22" ht="18.75" customHeight="1" x14ac:dyDescent="0.25">
      <c r="A15" s="72" t="s">
        <v>205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4"/>
    </row>
    <row r="16" spans="1:22" ht="12.75" customHeight="1" x14ac:dyDescent="0.2">
      <c r="A16" s="11"/>
      <c r="B16" s="15"/>
      <c r="C16" s="22"/>
      <c r="D16" s="23"/>
      <c r="E16" s="24"/>
      <c r="F16" s="22"/>
      <c r="G16" s="23"/>
      <c r="H16" s="24"/>
      <c r="I16" s="24"/>
      <c r="J16" s="23"/>
      <c r="K16" s="23"/>
      <c r="L16" s="23"/>
      <c r="M16" s="23"/>
      <c r="N16" s="24"/>
      <c r="O16" s="22"/>
      <c r="P16" s="22"/>
      <c r="Q16" s="24"/>
      <c r="R16" s="25"/>
    </row>
    <row r="17" spans="1:18" ht="12.75" customHeight="1" x14ac:dyDescent="0.2">
      <c r="A17" s="26" t="s">
        <v>8</v>
      </c>
      <c r="B17" s="14" t="s">
        <v>9</v>
      </c>
      <c r="C17" s="27" t="s">
        <v>10</v>
      </c>
      <c r="D17" s="28" t="s">
        <v>11</v>
      </c>
      <c r="E17" s="28" t="s">
        <v>12</v>
      </c>
      <c r="F17" s="28" t="s">
        <v>13</v>
      </c>
      <c r="G17" s="27" t="s">
        <v>14</v>
      </c>
      <c r="H17" s="28" t="s">
        <v>15</v>
      </c>
      <c r="I17" s="28" t="s">
        <v>16</v>
      </c>
      <c r="J17" s="27" t="s">
        <v>17</v>
      </c>
      <c r="K17" s="28" t="s">
        <v>18</v>
      </c>
      <c r="L17" s="28" t="s">
        <v>19</v>
      </c>
      <c r="M17" s="28" t="s">
        <v>20</v>
      </c>
      <c r="N17" s="28" t="s">
        <v>21</v>
      </c>
      <c r="O17" s="29" t="s">
        <v>22</v>
      </c>
      <c r="P17" s="14" t="s">
        <v>23</v>
      </c>
      <c r="Q17" s="28" t="s">
        <v>24</v>
      </c>
      <c r="R17" s="30" t="s">
        <v>25</v>
      </c>
    </row>
    <row r="18" spans="1:18" ht="12.75" customHeight="1" x14ac:dyDescent="0.2">
      <c r="A18" s="31" t="s">
        <v>26</v>
      </c>
      <c r="B18" s="32" t="s">
        <v>27</v>
      </c>
      <c r="C18" s="33">
        <v>3040584</v>
      </c>
      <c r="D18" s="33">
        <f>+C18</f>
        <v>3040584</v>
      </c>
      <c r="E18" s="34">
        <v>238964.7</v>
      </c>
      <c r="F18" s="34">
        <v>241892</v>
      </c>
      <c r="G18" s="34">
        <v>243455.1</v>
      </c>
      <c r="H18" s="34">
        <v>238678.37</v>
      </c>
      <c r="I18" s="34">
        <v>239210.07</v>
      </c>
      <c r="J18" s="34">
        <v>239422.4</v>
      </c>
      <c r="K18" s="34">
        <v>237953.22</v>
      </c>
      <c r="L18" s="34">
        <v>239257.78</v>
      </c>
      <c r="M18" s="34">
        <v>238895.02</v>
      </c>
      <c r="N18" s="34">
        <v>249222.36</v>
      </c>
      <c r="O18" s="34">
        <v>251101</v>
      </c>
      <c r="P18" s="34">
        <v>251101</v>
      </c>
      <c r="Q18" s="34">
        <f t="shared" ref="Q18:Q50" si="0">SUM(E18:P18)</f>
        <v>2909153.0199999996</v>
      </c>
      <c r="R18" s="35">
        <f t="shared" ref="R18:R34" si="1">+D18-Q18</f>
        <v>131430.98000000045</v>
      </c>
    </row>
    <row r="19" spans="1:18" ht="12.75" customHeight="1" x14ac:dyDescent="0.2">
      <c r="A19" s="31" t="s">
        <v>28</v>
      </c>
      <c r="B19" s="32" t="s">
        <v>29</v>
      </c>
      <c r="C19" s="33">
        <v>1266000</v>
      </c>
      <c r="D19" s="33">
        <f t="shared" ref="D19:D34" si="2">+C19</f>
        <v>1266000</v>
      </c>
      <c r="E19" s="34">
        <v>91370.96</v>
      </c>
      <c r="F19" s="34">
        <v>89304.53</v>
      </c>
      <c r="G19" s="34">
        <v>88712.9</v>
      </c>
      <c r="H19" s="34">
        <v>86883.34</v>
      </c>
      <c r="I19" s="34">
        <v>90593.55</v>
      </c>
      <c r="J19" s="34">
        <v>90300</v>
      </c>
      <c r="K19" s="34">
        <v>90087.1</v>
      </c>
      <c r="L19" s="34">
        <v>89600</v>
      </c>
      <c r="M19" s="34">
        <v>95266.67</v>
      </c>
      <c r="N19" s="34">
        <v>94600</v>
      </c>
      <c r="O19" s="34">
        <v>94600</v>
      </c>
      <c r="P19" s="34">
        <v>94600</v>
      </c>
      <c r="Q19" s="34">
        <f t="shared" si="0"/>
        <v>1095919.05</v>
      </c>
      <c r="R19" s="35">
        <f t="shared" si="1"/>
        <v>170080.94999999995</v>
      </c>
    </row>
    <row r="20" spans="1:18" ht="12.75" customHeight="1" x14ac:dyDescent="0.2">
      <c r="A20" s="31" t="s">
        <v>30</v>
      </c>
      <c r="B20" s="32" t="s">
        <v>31</v>
      </c>
      <c r="C20" s="33">
        <v>10470</v>
      </c>
      <c r="D20" s="33">
        <f t="shared" si="2"/>
        <v>10470</v>
      </c>
      <c r="E20" s="34">
        <v>420</v>
      </c>
      <c r="F20" s="34">
        <v>420</v>
      </c>
      <c r="G20" s="34">
        <v>420</v>
      </c>
      <c r="H20" s="34">
        <v>420</v>
      </c>
      <c r="I20" s="34">
        <v>445</v>
      </c>
      <c r="J20" s="34">
        <v>445</v>
      </c>
      <c r="K20" s="34">
        <v>445</v>
      </c>
      <c r="L20" s="34">
        <v>445</v>
      </c>
      <c r="M20" s="34">
        <v>470</v>
      </c>
      <c r="N20" s="34">
        <v>470</v>
      </c>
      <c r="O20" s="34">
        <v>470</v>
      </c>
      <c r="P20" s="34">
        <v>470</v>
      </c>
      <c r="Q20" s="34">
        <f t="shared" si="0"/>
        <v>5340</v>
      </c>
      <c r="R20" s="35">
        <f t="shared" si="1"/>
        <v>5130</v>
      </c>
    </row>
    <row r="21" spans="1:18" ht="12.75" customHeight="1" x14ac:dyDescent="0.2">
      <c r="A21" s="31" t="s">
        <v>32</v>
      </c>
      <c r="B21" s="32" t="s">
        <v>33</v>
      </c>
      <c r="C21" s="33">
        <v>36000</v>
      </c>
      <c r="D21" s="33">
        <f t="shared" si="2"/>
        <v>36000</v>
      </c>
      <c r="E21" s="34">
        <v>3000</v>
      </c>
      <c r="F21" s="34">
        <v>3000</v>
      </c>
      <c r="G21" s="34">
        <v>2625</v>
      </c>
      <c r="H21" s="34">
        <v>2625</v>
      </c>
      <c r="I21" s="34">
        <v>3000</v>
      </c>
      <c r="J21" s="34">
        <v>3000</v>
      </c>
      <c r="K21" s="34">
        <v>3000</v>
      </c>
      <c r="L21" s="34">
        <v>3000</v>
      </c>
      <c r="M21" s="34">
        <v>3000</v>
      </c>
      <c r="N21" s="34">
        <v>3000</v>
      </c>
      <c r="O21" s="34">
        <v>3000</v>
      </c>
      <c r="P21" s="34">
        <v>3000</v>
      </c>
      <c r="Q21" s="34">
        <f t="shared" si="0"/>
        <v>35250</v>
      </c>
      <c r="R21" s="35">
        <f t="shared" si="1"/>
        <v>750</v>
      </c>
    </row>
    <row r="22" spans="1:18" ht="12.75" customHeight="1" x14ac:dyDescent="0.2">
      <c r="A22" s="31" t="s">
        <v>34</v>
      </c>
      <c r="B22" s="32" t="s">
        <v>35</v>
      </c>
      <c r="C22" s="33">
        <v>1461000</v>
      </c>
      <c r="D22" s="33">
        <f t="shared" si="2"/>
        <v>1461000</v>
      </c>
      <c r="E22" s="34">
        <v>113958.06</v>
      </c>
      <c r="F22" s="34">
        <v>116638.45</v>
      </c>
      <c r="G22" s="34">
        <v>117298.38</v>
      </c>
      <c r="H22" s="34">
        <v>115175</v>
      </c>
      <c r="I22" s="34">
        <v>115990.32</v>
      </c>
      <c r="J22" s="34">
        <v>115550</v>
      </c>
      <c r="K22" s="34">
        <v>114524.19</v>
      </c>
      <c r="L22" s="34">
        <v>114022.57</v>
      </c>
      <c r="M22" s="34">
        <v>114078.77</v>
      </c>
      <c r="N22" s="34">
        <v>119125.8</v>
      </c>
      <c r="O22" s="34">
        <v>120200</v>
      </c>
      <c r="P22" s="34">
        <v>120200</v>
      </c>
      <c r="Q22" s="34">
        <f t="shared" si="0"/>
        <v>1396761.54</v>
      </c>
      <c r="R22" s="35">
        <f t="shared" si="1"/>
        <v>64238.459999999963</v>
      </c>
    </row>
    <row r="23" spans="1:18" ht="12.75" customHeight="1" x14ac:dyDescent="0.2">
      <c r="A23" s="31">
        <v>29</v>
      </c>
      <c r="B23" s="36" t="s">
        <v>36</v>
      </c>
      <c r="C23" s="33">
        <v>145200</v>
      </c>
      <c r="D23" s="33">
        <f t="shared" si="2"/>
        <v>145200</v>
      </c>
      <c r="E23" s="34">
        <v>0</v>
      </c>
      <c r="F23" s="34">
        <v>7200</v>
      </c>
      <c r="G23" s="34">
        <v>14400</v>
      </c>
      <c r="H23" s="34">
        <v>14400</v>
      </c>
      <c r="I23" s="34">
        <v>14400</v>
      </c>
      <c r="J23" s="34">
        <v>14400</v>
      </c>
      <c r="K23" s="34">
        <v>14400</v>
      </c>
      <c r="L23" s="34">
        <v>14400</v>
      </c>
      <c r="M23" s="34">
        <v>14400</v>
      </c>
      <c r="N23" s="34">
        <v>14400</v>
      </c>
      <c r="O23" s="34">
        <v>14400</v>
      </c>
      <c r="P23" s="34">
        <v>7200</v>
      </c>
      <c r="Q23" s="34">
        <f t="shared" si="0"/>
        <v>144000</v>
      </c>
      <c r="R23" s="35">
        <f t="shared" si="1"/>
        <v>1200</v>
      </c>
    </row>
    <row r="24" spans="1:18" ht="12.75" customHeight="1" x14ac:dyDescent="0.2">
      <c r="A24" s="31" t="s">
        <v>37</v>
      </c>
      <c r="B24" s="32" t="s">
        <v>38</v>
      </c>
      <c r="C24" s="33">
        <v>484032</v>
      </c>
      <c r="D24" s="33">
        <f t="shared" si="2"/>
        <v>484032</v>
      </c>
      <c r="E24" s="34">
        <v>41109.410000000003</v>
      </c>
      <c r="F24" s="34">
        <v>37131.08</v>
      </c>
      <c r="G24" s="34">
        <v>41109.410000000003</v>
      </c>
      <c r="H24" s="34">
        <v>39783.300000000003</v>
      </c>
      <c r="I24" s="34">
        <v>41109.410000000003</v>
      </c>
      <c r="J24" s="34">
        <v>39783.300000000003</v>
      </c>
      <c r="K24" s="34">
        <v>41109.410000000003</v>
      </c>
      <c r="L24" s="34">
        <v>41109.410000000003</v>
      </c>
      <c r="M24" s="34">
        <v>39783.300000000003</v>
      </c>
      <c r="N24" s="34">
        <v>41109.410000000003</v>
      </c>
      <c r="O24" s="34">
        <v>39783.300000000003</v>
      </c>
      <c r="P24" s="34">
        <v>41109.410000000003</v>
      </c>
      <c r="Q24" s="34">
        <f t="shared" si="0"/>
        <v>484030.15</v>
      </c>
      <c r="R24" s="35">
        <f t="shared" si="1"/>
        <v>1.8499999999767169</v>
      </c>
    </row>
    <row r="25" spans="1:18" ht="12.75" customHeight="1" x14ac:dyDescent="0.2">
      <c r="A25" s="31" t="s">
        <v>39</v>
      </c>
      <c r="B25" s="32" t="s">
        <v>40</v>
      </c>
      <c r="C25" s="33">
        <v>10800</v>
      </c>
      <c r="D25" s="33">
        <f t="shared" si="2"/>
        <v>10800</v>
      </c>
      <c r="E25" s="34">
        <v>305</v>
      </c>
      <c r="F25" s="34">
        <v>305</v>
      </c>
      <c r="G25" s="34">
        <v>305</v>
      </c>
      <c r="H25" s="34">
        <v>305</v>
      </c>
      <c r="I25" s="34">
        <v>305</v>
      </c>
      <c r="J25" s="34">
        <v>305</v>
      </c>
      <c r="K25" s="34">
        <v>340</v>
      </c>
      <c r="L25" s="34">
        <v>340</v>
      </c>
      <c r="M25" s="34">
        <v>435</v>
      </c>
      <c r="N25" s="34">
        <v>470</v>
      </c>
      <c r="O25" s="34">
        <v>470</v>
      </c>
      <c r="P25" s="34">
        <v>470</v>
      </c>
      <c r="Q25" s="34">
        <f t="shared" si="0"/>
        <v>4355</v>
      </c>
      <c r="R25" s="35">
        <f t="shared" si="1"/>
        <v>6445</v>
      </c>
    </row>
    <row r="26" spans="1:18" ht="12.75" customHeight="1" x14ac:dyDescent="0.2">
      <c r="A26" s="31" t="s">
        <v>41</v>
      </c>
      <c r="B26" s="32" t="s">
        <v>42</v>
      </c>
      <c r="C26" s="33">
        <v>229888</v>
      </c>
      <c r="D26" s="33">
        <f t="shared" si="2"/>
        <v>229888</v>
      </c>
      <c r="E26" s="34">
        <v>19157.22</v>
      </c>
      <c r="F26" s="34">
        <v>19157.22</v>
      </c>
      <c r="G26" s="34">
        <v>19157.22</v>
      </c>
      <c r="H26" s="34">
        <v>19157.22</v>
      </c>
      <c r="I26" s="34">
        <v>19157.22</v>
      </c>
      <c r="J26" s="34">
        <v>19157.22</v>
      </c>
      <c r="K26" s="34">
        <v>19157.22</v>
      </c>
      <c r="L26" s="34">
        <v>19157.22</v>
      </c>
      <c r="M26" s="34">
        <v>19157.22</v>
      </c>
      <c r="N26" s="34">
        <v>19157.22</v>
      </c>
      <c r="O26" s="34">
        <v>19157.22</v>
      </c>
      <c r="P26" s="34">
        <v>19157.22</v>
      </c>
      <c r="Q26" s="34">
        <f t="shared" si="0"/>
        <v>229886.64</v>
      </c>
      <c r="R26" s="35">
        <f t="shared" si="1"/>
        <v>1.3599999999860302</v>
      </c>
    </row>
    <row r="27" spans="1:18" ht="12.75" customHeight="1" x14ac:dyDescent="0.2">
      <c r="A27" s="63" t="s">
        <v>202</v>
      </c>
      <c r="B27" s="32" t="s">
        <v>203</v>
      </c>
      <c r="C27" s="33">
        <v>0</v>
      </c>
      <c r="D27" s="33">
        <v>30000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f t="shared" si="0"/>
        <v>0</v>
      </c>
      <c r="R27" s="35">
        <f t="shared" si="1"/>
        <v>30000</v>
      </c>
    </row>
    <row r="28" spans="1:18" ht="12.75" customHeight="1" x14ac:dyDescent="0.2">
      <c r="A28" s="31" t="s">
        <v>43</v>
      </c>
      <c r="B28" s="32" t="s">
        <v>44</v>
      </c>
      <c r="C28" s="37">
        <v>669819</v>
      </c>
      <c r="D28" s="33">
        <f t="shared" si="2"/>
        <v>669819</v>
      </c>
      <c r="E28" s="34">
        <v>53026.86</v>
      </c>
      <c r="F28" s="34">
        <v>52137.9</v>
      </c>
      <c r="G28" s="34">
        <v>52042.93</v>
      </c>
      <c r="H28" s="34">
        <v>52592.17</v>
      </c>
      <c r="I28" s="34">
        <v>51550.57</v>
      </c>
      <c r="J28" s="34">
        <v>52200.76</v>
      </c>
      <c r="K28" s="34">
        <v>0</v>
      </c>
      <c r="L28" s="34">
        <v>104146.88</v>
      </c>
      <c r="M28" s="34">
        <v>52008.95</v>
      </c>
      <c r="N28" s="34">
        <v>52573.64</v>
      </c>
      <c r="O28" s="34">
        <v>54077.27</v>
      </c>
      <c r="P28" s="34">
        <v>54233.63</v>
      </c>
      <c r="Q28" s="34">
        <f t="shared" si="0"/>
        <v>630591.56000000006</v>
      </c>
      <c r="R28" s="35">
        <f t="shared" si="1"/>
        <v>39227.439999999944</v>
      </c>
    </row>
    <row r="29" spans="1:18" ht="12.75" customHeight="1" x14ac:dyDescent="0.2">
      <c r="A29" s="31">
        <v>55</v>
      </c>
      <c r="B29" s="36" t="s">
        <v>45</v>
      </c>
      <c r="C29" s="37">
        <v>18000</v>
      </c>
      <c r="D29" s="33">
        <f t="shared" si="2"/>
        <v>18000</v>
      </c>
      <c r="E29" s="34">
        <v>1021</v>
      </c>
      <c r="F29" s="34">
        <v>1021</v>
      </c>
      <c r="G29" s="34">
        <v>1021</v>
      </c>
      <c r="H29" s="34">
        <v>1021</v>
      </c>
      <c r="I29" s="34">
        <v>1021</v>
      </c>
      <c r="J29" s="34">
        <v>1021</v>
      </c>
      <c r="K29" s="34">
        <v>1021</v>
      </c>
      <c r="L29" s="34">
        <v>1021</v>
      </c>
      <c r="M29" s="34">
        <v>1021</v>
      </c>
      <c r="N29" s="34">
        <v>1021</v>
      </c>
      <c r="O29" s="34">
        <v>1021</v>
      </c>
      <c r="P29" s="34">
        <v>1021</v>
      </c>
      <c r="Q29" s="34">
        <f t="shared" si="0"/>
        <v>12252</v>
      </c>
      <c r="R29" s="35">
        <f t="shared" si="1"/>
        <v>5748</v>
      </c>
    </row>
    <row r="30" spans="1:18" ht="12.75" customHeight="1" x14ac:dyDescent="0.2">
      <c r="A30" s="31" t="s">
        <v>46</v>
      </c>
      <c r="B30" s="32" t="s">
        <v>47</v>
      </c>
      <c r="C30" s="37">
        <v>14400</v>
      </c>
      <c r="D30" s="33">
        <f t="shared" si="2"/>
        <v>14400</v>
      </c>
      <c r="E30" s="34">
        <v>0</v>
      </c>
      <c r="F30" s="34">
        <v>0</v>
      </c>
      <c r="G30" s="34">
        <v>400</v>
      </c>
      <c r="H30" s="34">
        <v>500</v>
      </c>
      <c r="I30" s="34">
        <v>0</v>
      </c>
      <c r="J30" s="34">
        <v>400</v>
      </c>
      <c r="K30" s="34">
        <v>0</v>
      </c>
      <c r="L30" s="34">
        <v>0</v>
      </c>
      <c r="M30" s="34">
        <v>400</v>
      </c>
      <c r="N30" s="34">
        <v>0</v>
      </c>
      <c r="O30" s="34">
        <v>600</v>
      </c>
      <c r="P30" s="34">
        <v>1300</v>
      </c>
      <c r="Q30" s="34">
        <f t="shared" si="0"/>
        <v>3600</v>
      </c>
      <c r="R30" s="35">
        <f t="shared" si="1"/>
        <v>10800</v>
      </c>
    </row>
    <row r="31" spans="1:18" ht="12.75" customHeight="1" x14ac:dyDescent="0.2">
      <c r="A31" s="31" t="s">
        <v>48</v>
      </c>
      <c r="B31" s="32" t="s">
        <v>49</v>
      </c>
      <c r="C31" s="37">
        <v>72000</v>
      </c>
      <c r="D31" s="33">
        <f t="shared" si="2"/>
        <v>72000</v>
      </c>
      <c r="E31" s="34">
        <v>6000</v>
      </c>
      <c r="F31" s="34">
        <v>6000</v>
      </c>
      <c r="G31" s="34">
        <v>6000</v>
      </c>
      <c r="H31" s="34">
        <v>6000</v>
      </c>
      <c r="I31" s="34">
        <v>6000</v>
      </c>
      <c r="J31" s="34">
        <v>6000</v>
      </c>
      <c r="K31" s="34">
        <v>6000</v>
      </c>
      <c r="L31" s="34">
        <v>6000</v>
      </c>
      <c r="M31" s="34">
        <v>6000</v>
      </c>
      <c r="N31" s="34">
        <v>6000</v>
      </c>
      <c r="O31" s="34">
        <v>6000</v>
      </c>
      <c r="P31" s="34">
        <v>6000</v>
      </c>
      <c r="Q31" s="34">
        <f t="shared" si="0"/>
        <v>72000</v>
      </c>
      <c r="R31" s="35">
        <f t="shared" si="1"/>
        <v>0</v>
      </c>
    </row>
    <row r="32" spans="1:18" ht="12.75" customHeight="1" x14ac:dyDescent="0.2">
      <c r="A32" s="31" t="s">
        <v>50</v>
      </c>
      <c r="B32" s="32" t="s">
        <v>51</v>
      </c>
      <c r="C32" s="37">
        <v>522093</v>
      </c>
      <c r="D32" s="33">
        <f t="shared" si="2"/>
        <v>522093</v>
      </c>
      <c r="E32" s="34">
        <v>0</v>
      </c>
      <c r="F32" s="34">
        <v>1221.45</v>
      </c>
      <c r="G32" s="34">
        <v>0</v>
      </c>
      <c r="H32" s="34">
        <v>0</v>
      </c>
      <c r="I32" s="34">
        <v>1353.11</v>
      </c>
      <c r="J32" s="34">
        <v>1660.84</v>
      </c>
      <c r="K32" s="34">
        <v>0</v>
      </c>
      <c r="L32" s="34">
        <v>961.79</v>
      </c>
      <c r="M32" s="34">
        <v>2498.71</v>
      </c>
      <c r="N32" s="34">
        <v>8111.45</v>
      </c>
      <c r="O32" s="34">
        <v>0</v>
      </c>
      <c r="P32" s="34">
        <v>490592.02</v>
      </c>
      <c r="Q32" s="34">
        <f t="shared" si="0"/>
        <v>506399.37</v>
      </c>
      <c r="R32" s="35">
        <f t="shared" si="1"/>
        <v>15693.630000000005</v>
      </c>
    </row>
    <row r="33" spans="1:18" ht="12.75" customHeight="1" x14ac:dyDescent="0.2">
      <c r="A33" s="31" t="s">
        <v>52</v>
      </c>
      <c r="B33" s="32" t="s">
        <v>53</v>
      </c>
      <c r="C33" s="37">
        <v>522093</v>
      </c>
      <c r="D33" s="33">
        <f t="shared" si="2"/>
        <v>522093</v>
      </c>
      <c r="E33" s="34">
        <v>0</v>
      </c>
      <c r="F33" s="34">
        <v>15911.57</v>
      </c>
      <c r="G33" s="34">
        <v>0</v>
      </c>
      <c r="H33" s="34">
        <v>0</v>
      </c>
      <c r="I33" s="34">
        <v>1353.11</v>
      </c>
      <c r="J33" s="34">
        <v>5173.43</v>
      </c>
      <c r="K33" s="34">
        <v>439424.03</v>
      </c>
      <c r="L33" s="34">
        <v>-12717.32</v>
      </c>
      <c r="M33" s="34">
        <v>259.77</v>
      </c>
      <c r="N33" s="34">
        <v>15137.7</v>
      </c>
      <c r="O33" s="34">
        <v>0</v>
      </c>
      <c r="P33" s="34">
        <v>27872.76</v>
      </c>
      <c r="Q33" s="34">
        <f t="shared" si="0"/>
        <v>492415.05000000005</v>
      </c>
      <c r="R33" s="35">
        <f t="shared" si="1"/>
        <v>29677.949999999953</v>
      </c>
    </row>
    <row r="34" spans="1:18" ht="12.75" customHeight="1" x14ac:dyDescent="0.2">
      <c r="A34" s="31" t="s">
        <v>54</v>
      </c>
      <c r="B34" s="32" t="s">
        <v>55</v>
      </c>
      <c r="C34" s="37">
        <v>16600</v>
      </c>
      <c r="D34" s="33">
        <f t="shared" si="2"/>
        <v>16600</v>
      </c>
      <c r="E34" s="34">
        <v>0</v>
      </c>
      <c r="F34" s="34">
        <v>32.880000000000003</v>
      </c>
      <c r="G34" s="34">
        <v>0</v>
      </c>
      <c r="H34" s="34">
        <v>0</v>
      </c>
      <c r="I34" s="34">
        <v>0</v>
      </c>
      <c r="J34" s="34">
        <v>47.54</v>
      </c>
      <c r="K34" s="34">
        <v>0</v>
      </c>
      <c r="L34" s="34">
        <v>83.29</v>
      </c>
      <c r="M34" s="34">
        <v>110.68</v>
      </c>
      <c r="N34" s="34">
        <v>169.87</v>
      </c>
      <c r="O34" s="34">
        <v>0</v>
      </c>
      <c r="P34" s="34">
        <v>15526.02</v>
      </c>
      <c r="Q34" s="34">
        <f t="shared" si="0"/>
        <v>15970.28</v>
      </c>
      <c r="R34" s="35">
        <f t="shared" si="1"/>
        <v>629.71999999999935</v>
      </c>
    </row>
    <row r="35" spans="1:18" ht="12.75" customHeight="1" x14ac:dyDescent="0.2">
      <c r="A35" s="38"/>
      <c r="B35" s="39" t="s">
        <v>56</v>
      </c>
      <c r="C35" s="40">
        <f>SUM(C18:C34)</f>
        <v>8518979</v>
      </c>
      <c r="D35" s="40">
        <f>SUM(D18:D34)</f>
        <v>8548979</v>
      </c>
      <c r="E35" s="40">
        <f>SUM(E18:E34)</f>
        <v>568333.21</v>
      </c>
      <c r="F35" s="40">
        <f>SUM(F18:F34)</f>
        <v>591373.07999999996</v>
      </c>
      <c r="G35" s="40">
        <f t="shared" ref="G35:P35" si="3">SUM(G18:G34)</f>
        <v>586946.94000000006</v>
      </c>
      <c r="H35" s="40">
        <f t="shared" si="3"/>
        <v>577540.4</v>
      </c>
      <c r="I35" s="40">
        <f t="shared" si="3"/>
        <v>585488.35999999987</v>
      </c>
      <c r="J35" s="40">
        <f t="shared" si="3"/>
        <v>588866.49000000011</v>
      </c>
      <c r="K35" s="40">
        <f t="shared" si="3"/>
        <v>967461.17</v>
      </c>
      <c r="L35" s="40">
        <f t="shared" si="3"/>
        <v>620827.62000000011</v>
      </c>
      <c r="M35" s="40">
        <f>SUM(M18:M34)</f>
        <v>587785.09</v>
      </c>
      <c r="N35" s="40">
        <f>SUM(N18:N34)</f>
        <v>624568.44999999984</v>
      </c>
      <c r="O35" s="40">
        <f t="shared" si="3"/>
        <v>604879.79</v>
      </c>
      <c r="P35" s="40">
        <f t="shared" si="3"/>
        <v>1133853.06</v>
      </c>
      <c r="Q35" s="40">
        <f t="shared" si="0"/>
        <v>8037923.6600000001</v>
      </c>
      <c r="R35" s="41">
        <f>SUM(R18:R34)</f>
        <v>511055.3400000002</v>
      </c>
    </row>
    <row r="36" spans="1:18" ht="12.75" customHeight="1" x14ac:dyDescent="0.2">
      <c r="A36" s="31" t="s">
        <v>57</v>
      </c>
      <c r="B36" s="32" t="s">
        <v>58</v>
      </c>
      <c r="C36" s="33">
        <v>550000</v>
      </c>
      <c r="D36" s="33">
        <f>+C36</f>
        <v>550000</v>
      </c>
      <c r="E36" s="34">
        <v>28499.99</v>
      </c>
      <c r="F36" s="34">
        <v>34435.449999999997</v>
      </c>
      <c r="G36" s="34">
        <v>29030.33</v>
      </c>
      <c r="H36" s="34">
        <v>33920.980000000003</v>
      </c>
      <c r="I36" s="34">
        <v>32980.17</v>
      </c>
      <c r="J36" s="34">
        <v>30326.89</v>
      </c>
      <c r="K36" s="34">
        <v>32686.07</v>
      </c>
      <c r="L36" s="34">
        <v>30581.15</v>
      </c>
      <c r="M36" s="34">
        <v>29922.69</v>
      </c>
      <c r="N36" s="34">
        <v>32822.339999999997</v>
      </c>
      <c r="O36" s="34">
        <v>32948.54</v>
      </c>
      <c r="P36" s="34">
        <v>29927.96</v>
      </c>
      <c r="Q36" s="34">
        <f t="shared" si="0"/>
        <v>378082.55999999994</v>
      </c>
      <c r="R36" s="35">
        <f t="shared" ref="R36:R65" si="4">+D36-Q36</f>
        <v>171917.44000000006</v>
      </c>
    </row>
    <row r="37" spans="1:18" ht="12.75" customHeight="1" x14ac:dyDescent="0.2">
      <c r="A37" s="31">
        <v>112</v>
      </c>
      <c r="B37" s="32" t="s">
        <v>59</v>
      </c>
      <c r="C37" s="33">
        <v>15000</v>
      </c>
      <c r="D37" s="33">
        <f t="shared" ref="D37:D65" si="5">+C37</f>
        <v>15000</v>
      </c>
      <c r="E37" s="34">
        <v>0</v>
      </c>
      <c r="F37" s="34">
        <v>39.200000000000003</v>
      </c>
      <c r="G37" s="34">
        <v>3622</v>
      </c>
      <c r="H37" s="34">
        <v>174.17</v>
      </c>
      <c r="I37" s="34">
        <v>263.60000000000002</v>
      </c>
      <c r="J37" s="34">
        <v>154.6</v>
      </c>
      <c r="K37" s="34">
        <v>510.6</v>
      </c>
      <c r="L37" s="34">
        <v>233.6</v>
      </c>
      <c r="M37" s="34">
        <v>0</v>
      </c>
      <c r="N37" s="34">
        <v>299.2</v>
      </c>
      <c r="O37" s="34">
        <v>102.6</v>
      </c>
      <c r="P37" s="34">
        <v>890.6</v>
      </c>
      <c r="Q37" s="34">
        <f t="shared" si="0"/>
        <v>6290.1700000000019</v>
      </c>
      <c r="R37" s="35">
        <f t="shared" si="4"/>
        <v>8709.8299999999981</v>
      </c>
    </row>
    <row r="38" spans="1:18" ht="12.75" customHeight="1" x14ac:dyDescent="0.2">
      <c r="A38" s="31" t="s">
        <v>60</v>
      </c>
      <c r="B38" s="32" t="s">
        <v>61</v>
      </c>
      <c r="C38" s="33">
        <v>210000</v>
      </c>
      <c r="D38" s="33">
        <f t="shared" si="5"/>
        <v>210000</v>
      </c>
      <c r="E38" s="34">
        <v>2260.3200000000002</v>
      </c>
      <c r="F38" s="34">
        <v>18024.12</v>
      </c>
      <c r="G38" s="34">
        <v>14644.37</v>
      </c>
      <c r="H38" s="34">
        <v>12278.92</v>
      </c>
      <c r="I38" s="34">
        <v>12391.45</v>
      </c>
      <c r="J38" s="34">
        <v>12987.36</v>
      </c>
      <c r="K38" s="34">
        <v>12594.54</v>
      </c>
      <c r="L38" s="34">
        <v>6892.99</v>
      </c>
      <c r="M38" s="34">
        <v>15647.21</v>
      </c>
      <c r="N38" s="34">
        <v>12787.58</v>
      </c>
      <c r="O38" s="34">
        <v>12057.99</v>
      </c>
      <c r="P38" s="34">
        <v>17875.52</v>
      </c>
      <c r="Q38" s="34">
        <f t="shared" si="0"/>
        <v>150442.37</v>
      </c>
      <c r="R38" s="35">
        <f t="shared" si="4"/>
        <v>59557.630000000005</v>
      </c>
    </row>
    <row r="39" spans="1:18" ht="12.75" customHeight="1" x14ac:dyDescent="0.2">
      <c r="A39" s="31" t="s">
        <v>62</v>
      </c>
      <c r="B39" s="32" t="s">
        <v>63</v>
      </c>
      <c r="C39" s="33">
        <v>5000</v>
      </c>
      <c r="D39" s="33">
        <f t="shared" si="5"/>
        <v>5000</v>
      </c>
      <c r="E39" s="34">
        <v>0</v>
      </c>
      <c r="F39" s="34">
        <v>110</v>
      </c>
      <c r="G39" s="34">
        <v>180</v>
      </c>
      <c r="H39" s="34">
        <v>107</v>
      </c>
      <c r="I39" s="34">
        <v>167</v>
      </c>
      <c r="J39" s="34">
        <v>72</v>
      </c>
      <c r="K39" s="34">
        <v>219</v>
      </c>
      <c r="L39" s="34">
        <v>108</v>
      </c>
      <c r="M39" s="34">
        <v>183</v>
      </c>
      <c r="N39" s="34">
        <v>69</v>
      </c>
      <c r="O39" s="34">
        <v>630.5</v>
      </c>
      <c r="P39" s="34">
        <v>148.5</v>
      </c>
      <c r="Q39" s="34">
        <f t="shared" si="0"/>
        <v>1994</v>
      </c>
      <c r="R39" s="35">
        <f t="shared" si="4"/>
        <v>3006</v>
      </c>
    </row>
    <row r="40" spans="1:18" ht="12.75" customHeight="1" x14ac:dyDescent="0.2">
      <c r="A40" s="31">
        <v>115</v>
      </c>
      <c r="B40" s="32" t="s">
        <v>64</v>
      </c>
      <c r="C40" s="33">
        <v>5000</v>
      </c>
      <c r="D40" s="33">
        <v>15000</v>
      </c>
      <c r="E40" s="34">
        <v>0</v>
      </c>
      <c r="F40" s="34">
        <v>40</v>
      </c>
      <c r="G40" s="34">
        <v>3195</v>
      </c>
      <c r="H40" s="34">
        <v>37.86</v>
      </c>
      <c r="I40" s="34">
        <v>20</v>
      </c>
      <c r="J40" s="34">
        <v>20</v>
      </c>
      <c r="K40" s="34">
        <v>20</v>
      </c>
      <c r="L40" s="34">
        <v>20</v>
      </c>
      <c r="M40" s="34">
        <v>420</v>
      </c>
      <c r="N40" s="34">
        <v>665</v>
      </c>
      <c r="O40" s="34">
        <v>670</v>
      </c>
      <c r="P40" s="34">
        <v>595</v>
      </c>
      <c r="Q40" s="34">
        <f t="shared" si="0"/>
        <v>5702.8600000000006</v>
      </c>
      <c r="R40" s="35">
        <f t="shared" si="4"/>
        <v>9297.14</v>
      </c>
    </row>
    <row r="41" spans="1:18" ht="12.75" customHeight="1" x14ac:dyDescent="0.2">
      <c r="A41" s="31" t="s">
        <v>65</v>
      </c>
      <c r="B41" s="32" t="s">
        <v>66</v>
      </c>
      <c r="C41" s="33">
        <v>50000</v>
      </c>
      <c r="D41" s="33">
        <f t="shared" si="5"/>
        <v>50000</v>
      </c>
      <c r="E41" s="34">
        <v>0</v>
      </c>
      <c r="F41" s="34">
        <v>0</v>
      </c>
      <c r="G41" s="34">
        <v>0</v>
      </c>
      <c r="H41" s="34">
        <v>22552.2</v>
      </c>
      <c r="I41" s="34">
        <v>0</v>
      </c>
      <c r="J41" s="34">
        <v>0</v>
      </c>
      <c r="K41" s="34">
        <v>0</v>
      </c>
      <c r="L41" s="34">
        <v>0</v>
      </c>
      <c r="M41" s="34">
        <v>2050.1999999999998</v>
      </c>
      <c r="N41" s="34">
        <v>0</v>
      </c>
      <c r="O41" s="34">
        <v>0</v>
      </c>
      <c r="P41" s="34">
        <v>20502</v>
      </c>
      <c r="Q41" s="34">
        <f t="shared" si="0"/>
        <v>45104.4</v>
      </c>
      <c r="R41" s="35">
        <f t="shared" si="4"/>
        <v>4895.5999999999985</v>
      </c>
    </row>
    <row r="42" spans="1:18" ht="12.75" customHeight="1" x14ac:dyDescent="0.2">
      <c r="A42" s="31" t="s">
        <v>67</v>
      </c>
      <c r="B42" s="32" t="s">
        <v>68</v>
      </c>
      <c r="C42" s="33">
        <v>25000</v>
      </c>
      <c r="D42" s="33">
        <v>45000</v>
      </c>
      <c r="E42" s="34">
        <v>0</v>
      </c>
      <c r="F42" s="34">
        <v>350.7</v>
      </c>
      <c r="G42" s="34">
        <v>14360.6</v>
      </c>
      <c r="H42" s="34">
        <v>219</v>
      </c>
      <c r="I42" s="34">
        <v>580.79999999999995</v>
      </c>
      <c r="J42" s="34">
        <v>1819.3</v>
      </c>
      <c r="K42" s="34">
        <v>0</v>
      </c>
      <c r="L42" s="34">
        <v>298.8</v>
      </c>
      <c r="M42" s="34">
        <v>1711.8</v>
      </c>
      <c r="N42" s="34">
        <v>998.65</v>
      </c>
      <c r="O42" s="34">
        <v>776.8</v>
      </c>
      <c r="P42" s="34">
        <v>434.8</v>
      </c>
      <c r="Q42" s="34">
        <f t="shared" si="0"/>
        <v>21551.25</v>
      </c>
      <c r="R42" s="35">
        <f t="shared" si="4"/>
        <v>23448.75</v>
      </c>
    </row>
    <row r="43" spans="1:18" ht="12.75" customHeight="1" x14ac:dyDescent="0.2">
      <c r="A43" s="31" t="s">
        <v>69</v>
      </c>
      <c r="B43" s="32" t="s">
        <v>70</v>
      </c>
      <c r="C43" s="34">
        <v>210000</v>
      </c>
      <c r="D43" s="33">
        <v>185000</v>
      </c>
      <c r="E43" s="34">
        <v>0</v>
      </c>
      <c r="F43" s="34">
        <v>10932.94</v>
      </c>
      <c r="G43" s="34">
        <v>17169.75</v>
      </c>
      <c r="H43" s="34">
        <v>26358.39</v>
      </c>
      <c r="I43" s="34">
        <v>8256.0499999999993</v>
      </c>
      <c r="J43" s="34">
        <v>8145.1</v>
      </c>
      <c r="K43" s="34">
        <v>11088.02</v>
      </c>
      <c r="L43" s="34">
        <v>0</v>
      </c>
      <c r="M43" s="34">
        <v>17549.34</v>
      </c>
      <c r="N43" s="34">
        <v>8271.17</v>
      </c>
      <c r="O43" s="34">
        <v>8614.73</v>
      </c>
      <c r="P43" s="34">
        <v>20455.5</v>
      </c>
      <c r="Q43" s="34">
        <f t="shared" si="0"/>
        <v>136840.99</v>
      </c>
      <c r="R43" s="35">
        <f t="shared" si="4"/>
        <v>48159.010000000009</v>
      </c>
    </row>
    <row r="44" spans="1:18" ht="12.75" customHeight="1" x14ac:dyDescent="0.2">
      <c r="A44" s="31">
        <v>134</v>
      </c>
      <c r="B44" s="32" t="s">
        <v>71</v>
      </c>
      <c r="C44" s="34">
        <v>15000</v>
      </c>
      <c r="D44" s="33">
        <f t="shared" si="5"/>
        <v>15000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3385.2</v>
      </c>
      <c r="Q44" s="34">
        <f t="shared" si="0"/>
        <v>3385.2</v>
      </c>
      <c r="R44" s="35">
        <f t="shared" si="4"/>
        <v>11614.8</v>
      </c>
    </row>
    <row r="45" spans="1:18" ht="12.75" customHeight="1" x14ac:dyDescent="0.2">
      <c r="A45" s="31" t="s">
        <v>72</v>
      </c>
      <c r="B45" s="32" t="s">
        <v>73</v>
      </c>
      <c r="C45" s="34">
        <v>10000</v>
      </c>
      <c r="D45" s="33">
        <f t="shared" si="5"/>
        <v>10000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f t="shared" si="0"/>
        <v>0</v>
      </c>
      <c r="R45" s="35">
        <f t="shared" si="4"/>
        <v>10000</v>
      </c>
    </row>
    <row r="46" spans="1:18" ht="12.75" customHeight="1" x14ac:dyDescent="0.2">
      <c r="A46" s="31" t="s">
        <v>74</v>
      </c>
      <c r="B46" s="32" t="s">
        <v>75</v>
      </c>
      <c r="C46" s="34">
        <v>785000</v>
      </c>
      <c r="D46" s="33">
        <f t="shared" si="5"/>
        <v>785000</v>
      </c>
      <c r="E46" s="34">
        <v>0</v>
      </c>
      <c r="F46" s="34">
        <v>49</v>
      </c>
      <c r="G46" s="34">
        <v>50</v>
      </c>
      <c r="H46" s="34">
        <v>45</v>
      </c>
      <c r="I46" s="34">
        <v>0</v>
      </c>
      <c r="J46" s="34">
        <v>0</v>
      </c>
      <c r="K46" s="34">
        <v>101</v>
      </c>
      <c r="L46" s="34">
        <v>0</v>
      </c>
      <c r="M46" s="34">
        <v>47</v>
      </c>
      <c r="N46" s="34">
        <v>0</v>
      </c>
      <c r="O46" s="34">
        <v>55</v>
      </c>
      <c r="P46" s="34">
        <v>135</v>
      </c>
      <c r="Q46" s="34">
        <f t="shared" si="0"/>
        <v>482</v>
      </c>
      <c r="R46" s="35">
        <f t="shared" si="4"/>
        <v>784518</v>
      </c>
    </row>
    <row r="47" spans="1:18" ht="12.75" customHeight="1" x14ac:dyDescent="0.2">
      <c r="A47" s="31" t="s">
        <v>76</v>
      </c>
      <c r="B47" s="32" t="s">
        <v>77</v>
      </c>
      <c r="C47" s="34">
        <v>430000</v>
      </c>
      <c r="D47" s="33">
        <v>325000</v>
      </c>
      <c r="E47" s="34">
        <v>0</v>
      </c>
      <c r="F47" s="34">
        <v>2122.1</v>
      </c>
      <c r="G47" s="34">
        <v>1577.32</v>
      </c>
      <c r="H47" s="34">
        <v>582.86</v>
      </c>
      <c r="I47" s="34">
        <v>3900.33</v>
      </c>
      <c r="J47" s="34">
        <v>471.6</v>
      </c>
      <c r="K47" s="34">
        <v>2951.42</v>
      </c>
      <c r="L47" s="34">
        <v>0</v>
      </c>
      <c r="M47" s="34">
        <v>2951.42</v>
      </c>
      <c r="N47" s="34">
        <v>0</v>
      </c>
      <c r="O47" s="34">
        <v>5267.42</v>
      </c>
      <c r="P47" s="34">
        <v>2951.42</v>
      </c>
      <c r="Q47" s="34">
        <f t="shared" si="0"/>
        <v>22775.89</v>
      </c>
      <c r="R47" s="35">
        <f t="shared" si="4"/>
        <v>302224.11</v>
      </c>
    </row>
    <row r="48" spans="1:18" ht="12.75" customHeight="1" x14ac:dyDescent="0.2">
      <c r="A48" s="31" t="s">
        <v>78</v>
      </c>
      <c r="B48" s="32" t="s">
        <v>79</v>
      </c>
      <c r="C48" s="34">
        <v>60000</v>
      </c>
      <c r="D48" s="33">
        <v>115000</v>
      </c>
      <c r="E48" s="34">
        <v>0</v>
      </c>
      <c r="F48" s="34">
        <v>0</v>
      </c>
      <c r="G48" s="34">
        <v>0</v>
      </c>
      <c r="H48" s="34">
        <v>10438.4</v>
      </c>
      <c r="I48" s="34">
        <v>0</v>
      </c>
      <c r="J48" s="34">
        <v>9929</v>
      </c>
      <c r="K48" s="34">
        <v>64580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f t="shared" si="0"/>
        <v>84947.4</v>
      </c>
      <c r="R48" s="35">
        <f t="shared" si="4"/>
        <v>30052.600000000006</v>
      </c>
    </row>
    <row r="49" spans="1:18" ht="12.75" customHeight="1" x14ac:dyDescent="0.2">
      <c r="A49" s="31" t="s">
        <v>80</v>
      </c>
      <c r="B49" s="32" t="s">
        <v>81</v>
      </c>
      <c r="C49" s="34">
        <v>10000</v>
      </c>
      <c r="D49" s="33">
        <f t="shared" si="5"/>
        <v>10000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2518.3000000000002</v>
      </c>
      <c r="N49" s="34">
        <v>0</v>
      </c>
      <c r="O49" s="34">
        <v>0</v>
      </c>
      <c r="P49" s="34">
        <v>0</v>
      </c>
      <c r="Q49" s="34">
        <f t="shared" si="0"/>
        <v>2518.3000000000002</v>
      </c>
      <c r="R49" s="35">
        <f t="shared" si="4"/>
        <v>7481.7</v>
      </c>
    </row>
    <row r="50" spans="1:18" ht="12.75" customHeight="1" x14ac:dyDescent="0.2">
      <c r="A50" s="31" t="s">
        <v>82</v>
      </c>
      <c r="B50" s="32" t="s">
        <v>83</v>
      </c>
      <c r="C50" s="34">
        <v>200000</v>
      </c>
      <c r="D50" s="33">
        <f t="shared" si="5"/>
        <v>200000</v>
      </c>
      <c r="E50" s="34">
        <v>0</v>
      </c>
      <c r="F50" s="34">
        <v>24135</v>
      </c>
      <c r="G50" s="34">
        <v>19535</v>
      </c>
      <c r="H50" s="34">
        <v>6805</v>
      </c>
      <c r="I50" s="34">
        <v>16260</v>
      </c>
      <c r="J50" s="34">
        <v>9175</v>
      </c>
      <c r="K50" s="34">
        <v>3685</v>
      </c>
      <c r="L50" s="34">
        <v>2860</v>
      </c>
      <c r="M50" s="34">
        <v>16345</v>
      </c>
      <c r="N50" s="34">
        <v>9845</v>
      </c>
      <c r="O50" s="34">
        <v>3700</v>
      </c>
      <c r="P50" s="34">
        <v>23750</v>
      </c>
      <c r="Q50" s="34">
        <f t="shared" si="0"/>
        <v>136095</v>
      </c>
      <c r="R50" s="35">
        <f t="shared" si="4"/>
        <v>63905</v>
      </c>
    </row>
    <row r="51" spans="1:18" ht="12.75" customHeight="1" x14ac:dyDescent="0.2">
      <c r="A51" s="31">
        <v>168</v>
      </c>
      <c r="B51" s="32" t="s">
        <v>84</v>
      </c>
      <c r="C51" s="34">
        <v>25000</v>
      </c>
      <c r="D51" s="33">
        <f t="shared" si="5"/>
        <v>25000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f t="shared" ref="Q51:Q114" si="6">SUM(E51:P51)</f>
        <v>0</v>
      </c>
      <c r="R51" s="35">
        <f t="shared" si="4"/>
        <v>25000</v>
      </c>
    </row>
    <row r="52" spans="1:18" ht="12.75" customHeight="1" x14ac:dyDescent="0.2">
      <c r="A52" s="31" t="s">
        <v>85</v>
      </c>
      <c r="B52" s="32" t="s">
        <v>86</v>
      </c>
      <c r="C52" s="34">
        <v>80000</v>
      </c>
      <c r="D52" s="33">
        <v>145000</v>
      </c>
      <c r="E52" s="34">
        <v>0</v>
      </c>
      <c r="F52" s="34">
        <v>1850</v>
      </c>
      <c r="G52" s="34">
        <v>34939.760000000002</v>
      </c>
      <c r="H52" s="34">
        <v>0</v>
      </c>
      <c r="I52" s="34">
        <v>18485</v>
      </c>
      <c r="J52" s="34">
        <v>33265</v>
      </c>
      <c r="K52" s="34">
        <v>450</v>
      </c>
      <c r="L52" s="34">
        <v>0</v>
      </c>
      <c r="M52" s="34">
        <v>12264.05</v>
      </c>
      <c r="N52" s="34">
        <v>11300</v>
      </c>
      <c r="O52" s="34">
        <v>0</v>
      </c>
      <c r="P52" s="34">
        <v>13000</v>
      </c>
      <c r="Q52" s="34">
        <f t="shared" si="6"/>
        <v>125553.81000000001</v>
      </c>
      <c r="R52" s="35">
        <f t="shared" si="4"/>
        <v>19446.189999999988</v>
      </c>
    </row>
    <row r="53" spans="1:18" ht="12.75" customHeight="1" x14ac:dyDescent="0.2">
      <c r="A53" s="31">
        <v>171</v>
      </c>
      <c r="B53" s="32" t="s">
        <v>87</v>
      </c>
      <c r="C53" s="34">
        <v>539130</v>
      </c>
      <c r="D53" s="33">
        <v>389130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9300</v>
      </c>
      <c r="M53" s="34">
        <v>0</v>
      </c>
      <c r="N53" s="34">
        <v>0</v>
      </c>
      <c r="O53" s="34">
        <v>0</v>
      </c>
      <c r="P53" s="34">
        <v>60800</v>
      </c>
      <c r="Q53" s="34">
        <f t="shared" si="6"/>
        <v>70100</v>
      </c>
      <c r="R53" s="35">
        <f t="shared" si="4"/>
        <v>319030</v>
      </c>
    </row>
    <row r="54" spans="1:18" ht="12.75" customHeight="1" x14ac:dyDescent="0.2">
      <c r="A54" s="31" t="s">
        <v>88</v>
      </c>
      <c r="B54" s="32" t="s">
        <v>89</v>
      </c>
      <c r="C54" s="34">
        <v>100000</v>
      </c>
      <c r="D54" s="33">
        <v>200000</v>
      </c>
      <c r="E54" s="34">
        <v>0</v>
      </c>
      <c r="F54" s="34">
        <v>0</v>
      </c>
      <c r="G54" s="34">
        <v>0</v>
      </c>
      <c r="H54" s="34">
        <v>500</v>
      </c>
      <c r="I54" s="34">
        <v>0</v>
      </c>
      <c r="J54" s="34">
        <v>0</v>
      </c>
      <c r="K54" s="34">
        <v>2615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f t="shared" si="6"/>
        <v>3115</v>
      </c>
      <c r="R54" s="35">
        <f t="shared" si="4"/>
        <v>196885</v>
      </c>
    </row>
    <row r="55" spans="1:18" ht="12.75" customHeight="1" x14ac:dyDescent="0.2">
      <c r="A55" s="31" t="s">
        <v>90</v>
      </c>
      <c r="B55" s="32" t="s">
        <v>91</v>
      </c>
      <c r="C55" s="34">
        <v>50000</v>
      </c>
      <c r="D55" s="33">
        <v>60000</v>
      </c>
      <c r="E55" s="34">
        <v>0</v>
      </c>
      <c r="F55" s="34">
        <v>0</v>
      </c>
      <c r="G55" s="34">
        <v>0</v>
      </c>
      <c r="H55" s="34">
        <v>17000</v>
      </c>
      <c r="I55" s="34">
        <v>0</v>
      </c>
      <c r="J55" s="34">
        <v>0</v>
      </c>
      <c r="K55" s="34">
        <v>0</v>
      </c>
      <c r="L55" s="34">
        <v>17000</v>
      </c>
      <c r="M55" s="34">
        <v>0</v>
      </c>
      <c r="N55" s="34">
        <v>0</v>
      </c>
      <c r="O55" s="34">
        <v>0</v>
      </c>
      <c r="P55" s="34">
        <v>16000</v>
      </c>
      <c r="Q55" s="34">
        <f t="shared" si="6"/>
        <v>50000</v>
      </c>
      <c r="R55" s="35">
        <f t="shared" si="4"/>
        <v>10000</v>
      </c>
    </row>
    <row r="56" spans="1:18" ht="12.75" customHeight="1" x14ac:dyDescent="0.2">
      <c r="A56" s="31">
        <v>185</v>
      </c>
      <c r="B56" s="32" t="s">
        <v>92</v>
      </c>
      <c r="C56" s="34">
        <v>15000</v>
      </c>
      <c r="D56" s="33">
        <f t="shared" si="5"/>
        <v>15000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1500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f t="shared" si="6"/>
        <v>1500</v>
      </c>
      <c r="R56" s="35">
        <f t="shared" si="4"/>
        <v>13500</v>
      </c>
    </row>
    <row r="57" spans="1:18" ht="12.75" customHeight="1" x14ac:dyDescent="0.2">
      <c r="A57" s="31">
        <v>186</v>
      </c>
      <c r="B57" s="32" t="s">
        <v>93</v>
      </c>
      <c r="C57" s="34">
        <v>20000</v>
      </c>
      <c r="D57" s="33">
        <v>80000</v>
      </c>
      <c r="E57" s="34">
        <v>0</v>
      </c>
      <c r="F57" s="34">
        <v>0</v>
      </c>
      <c r="G57" s="34">
        <v>0</v>
      </c>
      <c r="H57" s="34">
        <v>2923.2</v>
      </c>
      <c r="I57" s="34">
        <v>0</v>
      </c>
      <c r="J57" s="34">
        <v>0</v>
      </c>
      <c r="K57" s="34">
        <v>0</v>
      </c>
      <c r="L57" s="34">
        <v>8500</v>
      </c>
      <c r="M57" s="34">
        <v>0</v>
      </c>
      <c r="N57" s="34">
        <v>30500</v>
      </c>
      <c r="O57" s="34">
        <v>0</v>
      </c>
      <c r="P57" s="34">
        <v>23700</v>
      </c>
      <c r="Q57" s="34">
        <f t="shared" si="6"/>
        <v>65623.199999999997</v>
      </c>
      <c r="R57" s="35">
        <f t="shared" si="4"/>
        <v>14376.800000000003</v>
      </c>
    </row>
    <row r="58" spans="1:18" ht="12.75" customHeight="1" x14ac:dyDescent="0.2">
      <c r="A58" s="31">
        <v>188</v>
      </c>
      <c r="B58" s="32" t="s">
        <v>94</v>
      </c>
      <c r="C58" s="34">
        <v>0</v>
      </c>
      <c r="D58" s="33">
        <v>227000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17220</v>
      </c>
      <c r="P58" s="34">
        <v>8980</v>
      </c>
      <c r="Q58" s="34">
        <f t="shared" si="6"/>
        <v>26200</v>
      </c>
      <c r="R58" s="35">
        <f t="shared" si="4"/>
        <v>200800</v>
      </c>
    </row>
    <row r="59" spans="1:18" ht="12.75" customHeight="1" x14ac:dyDescent="0.2">
      <c r="A59" s="31">
        <v>189</v>
      </c>
      <c r="B59" s="32" t="s">
        <v>95</v>
      </c>
      <c r="C59" s="34">
        <v>0</v>
      </c>
      <c r="D59" s="33">
        <v>20000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4000</v>
      </c>
      <c r="K59" s="34">
        <v>0</v>
      </c>
      <c r="L59" s="34">
        <v>9632</v>
      </c>
      <c r="M59" s="34">
        <v>0</v>
      </c>
      <c r="N59" s="34">
        <v>0</v>
      </c>
      <c r="O59" s="34">
        <v>0</v>
      </c>
      <c r="P59" s="34">
        <v>1357.78</v>
      </c>
      <c r="Q59" s="34">
        <f t="shared" si="6"/>
        <v>14989.78</v>
      </c>
      <c r="R59" s="35">
        <f t="shared" si="4"/>
        <v>5010.2199999999993</v>
      </c>
    </row>
    <row r="60" spans="1:18" ht="12.75" customHeight="1" x14ac:dyDescent="0.2">
      <c r="A60" s="31" t="s">
        <v>96</v>
      </c>
      <c r="B60" s="32" t="s">
        <v>97</v>
      </c>
      <c r="C60" s="34">
        <v>250000</v>
      </c>
      <c r="D60" s="33">
        <v>150000</v>
      </c>
      <c r="E60" s="34">
        <v>0</v>
      </c>
      <c r="F60" s="34">
        <v>116837.65</v>
      </c>
      <c r="G60" s="34">
        <v>9567.25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f t="shared" si="6"/>
        <v>126404.9</v>
      </c>
      <c r="R60" s="35">
        <f t="shared" si="4"/>
        <v>23595.100000000006</v>
      </c>
    </row>
    <row r="61" spans="1:18" ht="12.75" customHeight="1" x14ac:dyDescent="0.2">
      <c r="A61" s="31" t="s">
        <v>98</v>
      </c>
      <c r="B61" s="32" t="s">
        <v>99</v>
      </c>
      <c r="C61" s="34">
        <v>5000</v>
      </c>
      <c r="D61" s="33">
        <f t="shared" si="5"/>
        <v>5000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f t="shared" si="6"/>
        <v>0</v>
      </c>
      <c r="R61" s="35">
        <f t="shared" si="4"/>
        <v>5000</v>
      </c>
    </row>
    <row r="62" spans="1:18" ht="12.75" customHeight="1" x14ac:dyDescent="0.2">
      <c r="A62" s="31" t="s">
        <v>100</v>
      </c>
      <c r="B62" s="32" t="s">
        <v>101</v>
      </c>
      <c r="C62" s="34">
        <v>25000</v>
      </c>
      <c r="D62" s="33">
        <v>35000</v>
      </c>
      <c r="E62" s="34">
        <v>0</v>
      </c>
      <c r="F62" s="34">
        <v>185</v>
      </c>
      <c r="G62" s="34">
        <v>14959.28</v>
      </c>
      <c r="H62" s="34">
        <v>0</v>
      </c>
      <c r="I62" s="34">
        <v>220</v>
      </c>
      <c r="J62" s="34">
        <v>175</v>
      </c>
      <c r="K62" s="34">
        <v>1210</v>
      </c>
      <c r="L62" s="34">
        <v>280.5</v>
      </c>
      <c r="M62" s="34">
        <v>0</v>
      </c>
      <c r="N62" s="34">
        <v>550</v>
      </c>
      <c r="O62" s="34">
        <v>335.5</v>
      </c>
      <c r="P62" s="34">
        <v>165</v>
      </c>
      <c r="Q62" s="34">
        <f t="shared" si="6"/>
        <v>18080.28</v>
      </c>
      <c r="R62" s="35">
        <f t="shared" si="4"/>
        <v>16919.72</v>
      </c>
    </row>
    <row r="63" spans="1:18" ht="12.75" customHeight="1" x14ac:dyDescent="0.2">
      <c r="A63" s="31" t="s">
        <v>102</v>
      </c>
      <c r="B63" s="32" t="s">
        <v>103</v>
      </c>
      <c r="C63" s="34">
        <v>15000</v>
      </c>
      <c r="D63" s="33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f t="shared" si="6"/>
        <v>0</v>
      </c>
      <c r="R63" s="35">
        <f t="shared" si="4"/>
        <v>0</v>
      </c>
    </row>
    <row r="64" spans="1:18" ht="12.75" customHeight="1" x14ac:dyDescent="0.2">
      <c r="A64" s="31">
        <v>197</v>
      </c>
      <c r="B64" s="32" t="s">
        <v>104</v>
      </c>
      <c r="C64" s="34">
        <v>850000</v>
      </c>
      <c r="D64" s="33">
        <f t="shared" si="5"/>
        <v>850000</v>
      </c>
      <c r="E64" s="34">
        <v>0</v>
      </c>
      <c r="F64" s="34">
        <v>139200</v>
      </c>
      <c r="G64" s="34">
        <v>69600</v>
      </c>
      <c r="H64" s="34">
        <v>69600</v>
      </c>
      <c r="I64" s="34">
        <v>69600</v>
      </c>
      <c r="J64" s="34">
        <v>69600</v>
      </c>
      <c r="K64" s="34">
        <v>69600</v>
      </c>
      <c r="L64" s="34">
        <v>0</v>
      </c>
      <c r="M64" s="34">
        <v>139200</v>
      </c>
      <c r="N64" s="34">
        <v>69600</v>
      </c>
      <c r="O64" s="34">
        <v>0</v>
      </c>
      <c r="P64" s="34">
        <v>139200</v>
      </c>
      <c r="Q64" s="34">
        <f t="shared" si="6"/>
        <v>835200</v>
      </c>
      <c r="R64" s="35">
        <f t="shared" si="4"/>
        <v>14800</v>
      </c>
    </row>
    <row r="65" spans="1:18" ht="12.75" customHeight="1" x14ac:dyDescent="0.2">
      <c r="A65" s="31" t="s">
        <v>105</v>
      </c>
      <c r="B65" s="32" t="s">
        <v>106</v>
      </c>
      <c r="C65" s="34">
        <v>70000</v>
      </c>
      <c r="D65" s="33">
        <f t="shared" si="5"/>
        <v>70000</v>
      </c>
      <c r="E65" s="34">
        <v>0</v>
      </c>
      <c r="F65" s="34">
        <v>844.98</v>
      </c>
      <c r="G65" s="34">
        <v>401</v>
      </c>
      <c r="H65" s="34">
        <v>133.24</v>
      </c>
      <c r="I65" s="34">
        <v>426.24</v>
      </c>
      <c r="J65" s="34">
        <v>502.24</v>
      </c>
      <c r="K65" s="34">
        <v>658.24</v>
      </c>
      <c r="L65" s="34">
        <v>1493.24</v>
      </c>
      <c r="M65" s="34">
        <v>633</v>
      </c>
      <c r="N65" s="34">
        <v>407.48</v>
      </c>
      <c r="O65" s="34">
        <v>1144.24</v>
      </c>
      <c r="P65" s="34">
        <v>1856.24</v>
      </c>
      <c r="Q65" s="34">
        <f t="shared" si="6"/>
        <v>8500.14</v>
      </c>
      <c r="R65" s="35">
        <f t="shared" si="4"/>
        <v>61499.86</v>
      </c>
    </row>
    <row r="66" spans="1:18" ht="12.75" customHeight="1" x14ac:dyDescent="0.2">
      <c r="A66" s="38"/>
      <c r="B66" s="39" t="s">
        <v>107</v>
      </c>
      <c r="C66" s="40">
        <f t="shared" ref="C66:P66" si="7">SUM(C36:C65)</f>
        <v>4624130</v>
      </c>
      <c r="D66" s="40">
        <f>SUM(D36:D65)</f>
        <v>4806130</v>
      </c>
      <c r="E66" s="40">
        <f t="shared" si="7"/>
        <v>30760.31</v>
      </c>
      <c r="F66" s="40">
        <f t="shared" si="7"/>
        <v>349156.13999999996</v>
      </c>
      <c r="G66" s="40">
        <f t="shared" si="7"/>
        <v>232831.66</v>
      </c>
      <c r="H66" s="40">
        <f t="shared" si="7"/>
        <v>203676.22</v>
      </c>
      <c r="I66" s="40">
        <f t="shared" si="7"/>
        <v>163550.64000000001</v>
      </c>
      <c r="J66" s="40">
        <f t="shared" si="7"/>
        <v>180643.09</v>
      </c>
      <c r="K66" s="40">
        <f t="shared" si="7"/>
        <v>204468.88999999998</v>
      </c>
      <c r="L66" s="40">
        <f t="shared" si="7"/>
        <v>87200.280000000013</v>
      </c>
      <c r="M66" s="40">
        <f t="shared" si="7"/>
        <v>241443.01</v>
      </c>
      <c r="N66" s="40">
        <f t="shared" si="7"/>
        <v>178115.42</v>
      </c>
      <c r="O66" s="40">
        <f t="shared" si="7"/>
        <v>83523.320000000007</v>
      </c>
      <c r="P66" s="40">
        <f t="shared" si="7"/>
        <v>386110.52</v>
      </c>
      <c r="Q66" s="40">
        <f t="shared" si="6"/>
        <v>2341479.5</v>
      </c>
      <c r="R66" s="41">
        <f>SUM(R36:R65)</f>
        <v>2464650.5</v>
      </c>
    </row>
    <row r="67" spans="1:18" ht="12.75" customHeight="1" x14ac:dyDescent="0.2">
      <c r="A67" s="31" t="s">
        <v>108</v>
      </c>
      <c r="B67" s="32" t="s">
        <v>109</v>
      </c>
      <c r="C67" s="34">
        <v>80000</v>
      </c>
      <c r="D67" s="34">
        <f>+C67</f>
        <v>80000</v>
      </c>
      <c r="E67" s="34">
        <v>0</v>
      </c>
      <c r="F67" s="34">
        <v>1106</v>
      </c>
      <c r="G67" s="34">
        <v>2770.15</v>
      </c>
      <c r="H67" s="34">
        <v>1633.45</v>
      </c>
      <c r="I67" s="34">
        <v>1604.8</v>
      </c>
      <c r="J67" s="34">
        <v>299</v>
      </c>
      <c r="K67" s="34">
        <v>4550.74</v>
      </c>
      <c r="L67" s="34">
        <v>2164.75</v>
      </c>
      <c r="M67" s="34">
        <v>2802.7</v>
      </c>
      <c r="N67" s="34">
        <v>1074.0999999999999</v>
      </c>
      <c r="O67" s="34">
        <v>2512.5</v>
      </c>
      <c r="P67" s="34">
        <v>7245.77</v>
      </c>
      <c r="Q67" s="34">
        <f t="shared" si="6"/>
        <v>27763.96</v>
      </c>
      <c r="R67" s="35">
        <f t="shared" ref="R67:R101" si="8">+D67-Q67</f>
        <v>52236.04</v>
      </c>
    </row>
    <row r="68" spans="1:18" ht="12.75" customHeight="1" x14ac:dyDescent="0.2">
      <c r="A68" s="31" t="s">
        <v>110</v>
      </c>
      <c r="B68" s="32" t="s">
        <v>111</v>
      </c>
      <c r="C68" s="34">
        <v>15000</v>
      </c>
      <c r="D68" s="34">
        <f t="shared" ref="D68:D98" si="9">+C68</f>
        <v>15000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f t="shared" si="6"/>
        <v>0</v>
      </c>
      <c r="R68" s="35">
        <f t="shared" si="8"/>
        <v>15000</v>
      </c>
    </row>
    <row r="69" spans="1:18" ht="12.75" customHeight="1" x14ac:dyDescent="0.2">
      <c r="A69" s="31" t="s">
        <v>112</v>
      </c>
      <c r="B69" s="32" t="s">
        <v>113</v>
      </c>
      <c r="C69" s="34">
        <v>25000</v>
      </c>
      <c r="D69" s="34">
        <f t="shared" si="9"/>
        <v>25000</v>
      </c>
      <c r="E69" s="34">
        <v>0</v>
      </c>
      <c r="F69" s="34">
        <v>0</v>
      </c>
      <c r="G69" s="34">
        <v>150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f t="shared" si="6"/>
        <v>150</v>
      </c>
      <c r="R69" s="35">
        <f t="shared" si="8"/>
        <v>24850</v>
      </c>
    </row>
    <row r="70" spans="1:18" ht="12.75" customHeight="1" x14ac:dyDescent="0.2">
      <c r="A70" s="31">
        <v>224</v>
      </c>
      <c r="B70" s="32" t="s">
        <v>114</v>
      </c>
      <c r="C70" s="34">
        <v>5000</v>
      </c>
      <c r="D70" s="34">
        <f t="shared" si="9"/>
        <v>5000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f t="shared" si="6"/>
        <v>0</v>
      </c>
      <c r="R70" s="35">
        <f t="shared" si="8"/>
        <v>5000</v>
      </c>
    </row>
    <row r="71" spans="1:18" ht="12.75" customHeight="1" x14ac:dyDescent="0.2">
      <c r="A71" s="31" t="s">
        <v>115</v>
      </c>
      <c r="B71" s="32" t="s">
        <v>116</v>
      </c>
      <c r="C71" s="34">
        <v>10000</v>
      </c>
      <c r="D71" s="34">
        <f t="shared" si="9"/>
        <v>10000</v>
      </c>
      <c r="E71" s="34">
        <v>0</v>
      </c>
      <c r="F71" s="34">
        <v>0</v>
      </c>
      <c r="G71" s="34">
        <v>60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f t="shared" si="6"/>
        <v>60</v>
      </c>
      <c r="R71" s="35">
        <f t="shared" si="8"/>
        <v>9940</v>
      </c>
    </row>
    <row r="72" spans="1:18" ht="12.75" customHeight="1" x14ac:dyDescent="0.2">
      <c r="A72" s="31" t="s">
        <v>117</v>
      </c>
      <c r="B72" s="32" t="s">
        <v>118</v>
      </c>
      <c r="C72" s="34">
        <v>19800</v>
      </c>
      <c r="D72" s="34">
        <f t="shared" si="9"/>
        <v>19800</v>
      </c>
      <c r="E72" s="34">
        <v>0</v>
      </c>
      <c r="F72" s="34">
        <v>0</v>
      </c>
      <c r="G72" s="34">
        <v>0</v>
      </c>
      <c r="H72" s="34">
        <v>0</v>
      </c>
      <c r="I72" s="34">
        <v>725.6</v>
      </c>
      <c r="J72" s="34">
        <v>0</v>
      </c>
      <c r="K72" s="34">
        <v>0</v>
      </c>
      <c r="L72" s="34">
        <v>0</v>
      </c>
      <c r="M72" s="34">
        <v>0</v>
      </c>
      <c r="N72" s="34">
        <v>312.5</v>
      </c>
      <c r="O72" s="34">
        <v>0</v>
      </c>
      <c r="P72" s="34">
        <v>274.87</v>
      </c>
      <c r="Q72" s="34">
        <f t="shared" si="6"/>
        <v>1312.9699999999998</v>
      </c>
      <c r="R72" s="35">
        <f t="shared" si="8"/>
        <v>18487.03</v>
      </c>
    </row>
    <row r="73" spans="1:18" ht="12.75" customHeight="1" x14ac:dyDescent="0.2">
      <c r="A73" s="31" t="s">
        <v>119</v>
      </c>
      <c r="B73" s="32" t="s">
        <v>120</v>
      </c>
      <c r="C73" s="34">
        <v>46000</v>
      </c>
      <c r="D73" s="34">
        <f t="shared" si="9"/>
        <v>46000</v>
      </c>
      <c r="E73" s="34">
        <v>0</v>
      </c>
      <c r="F73" s="34">
        <v>0</v>
      </c>
      <c r="G73" s="34">
        <v>442.8</v>
      </c>
      <c r="H73" s="34">
        <v>0</v>
      </c>
      <c r="I73" s="34">
        <v>0</v>
      </c>
      <c r="J73" s="34">
        <v>24883</v>
      </c>
      <c r="K73" s="34">
        <v>0</v>
      </c>
      <c r="L73" s="34">
        <v>0</v>
      </c>
      <c r="M73" s="34">
        <v>0</v>
      </c>
      <c r="N73" s="34">
        <v>840</v>
      </c>
      <c r="O73" s="34">
        <v>0</v>
      </c>
      <c r="P73" s="34">
        <v>2200</v>
      </c>
      <c r="Q73" s="34">
        <f t="shared" si="6"/>
        <v>28365.8</v>
      </c>
      <c r="R73" s="35">
        <f t="shared" si="8"/>
        <v>17634.2</v>
      </c>
    </row>
    <row r="74" spans="1:18" ht="12.75" customHeight="1" x14ac:dyDescent="0.2">
      <c r="A74" s="31" t="s">
        <v>121</v>
      </c>
      <c r="B74" s="32" t="s">
        <v>122</v>
      </c>
      <c r="C74" s="34">
        <v>20000</v>
      </c>
      <c r="D74" s="34">
        <f t="shared" si="9"/>
        <v>20000</v>
      </c>
      <c r="E74" s="34">
        <v>0</v>
      </c>
      <c r="F74" s="34">
        <v>37</v>
      </c>
      <c r="G74" s="34">
        <v>0</v>
      </c>
      <c r="H74" s="34">
        <v>75</v>
      </c>
      <c r="I74" s="34">
        <v>2835.6</v>
      </c>
      <c r="J74" s="34">
        <v>0</v>
      </c>
      <c r="K74" s="34">
        <v>0</v>
      </c>
      <c r="L74" s="34">
        <v>60</v>
      </c>
      <c r="M74" s="34">
        <v>2599</v>
      </c>
      <c r="N74" s="34">
        <v>0</v>
      </c>
      <c r="O74" s="34">
        <v>36</v>
      </c>
      <c r="P74" s="34">
        <v>0</v>
      </c>
      <c r="Q74" s="34">
        <f t="shared" si="6"/>
        <v>5642.6</v>
      </c>
      <c r="R74" s="35">
        <f t="shared" si="8"/>
        <v>14357.4</v>
      </c>
    </row>
    <row r="75" spans="1:18" ht="12.75" customHeight="1" x14ac:dyDescent="0.2">
      <c r="A75" s="31" t="s">
        <v>123</v>
      </c>
      <c r="B75" s="32" t="s">
        <v>124</v>
      </c>
      <c r="C75" s="34">
        <v>9999</v>
      </c>
      <c r="D75" s="34">
        <v>17999</v>
      </c>
      <c r="E75" s="34">
        <v>0</v>
      </c>
      <c r="F75" s="34">
        <v>0</v>
      </c>
      <c r="G75" s="34">
        <v>193.8</v>
      </c>
      <c r="H75" s="34">
        <v>1468</v>
      </c>
      <c r="I75" s="34">
        <v>3352.3</v>
      </c>
      <c r="J75" s="34">
        <v>0</v>
      </c>
      <c r="K75" s="34">
        <v>70.599999999999994</v>
      </c>
      <c r="L75" s="34">
        <v>380.2</v>
      </c>
      <c r="M75" s="34">
        <v>4134.68</v>
      </c>
      <c r="N75" s="34">
        <v>328.1</v>
      </c>
      <c r="O75" s="34">
        <v>0</v>
      </c>
      <c r="P75" s="34">
        <v>288.7</v>
      </c>
      <c r="Q75" s="34">
        <f t="shared" si="6"/>
        <v>10216.380000000003</v>
      </c>
      <c r="R75" s="35">
        <f t="shared" si="8"/>
        <v>7782.6199999999972</v>
      </c>
    </row>
    <row r="76" spans="1:18" ht="12.75" customHeight="1" x14ac:dyDescent="0.2">
      <c r="A76" s="31" t="s">
        <v>125</v>
      </c>
      <c r="B76" s="32" t="s">
        <v>126</v>
      </c>
      <c r="C76" s="34">
        <v>25400</v>
      </c>
      <c r="D76" s="34">
        <f t="shared" si="9"/>
        <v>25400</v>
      </c>
      <c r="E76" s="34">
        <v>0</v>
      </c>
      <c r="F76" s="34">
        <v>0</v>
      </c>
      <c r="G76" s="34">
        <v>3506.9</v>
      </c>
      <c r="H76" s="34">
        <v>0</v>
      </c>
      <c r="I76" s="34">
        <v>218</v>
      </c>
      <c r="J76" s="34">
        <v>0</v>
      </c>
      <c r="K76" s="34">
        <v>0</v>
      </c>
      <c r="L76" s="34">
        <v>0</v>
      </c>
      <c r="M76" s="34">
        <v>2840</v>
      </c>
      <c r="N76" s="34">
        <v>475</v>
      </c>
      <c r="O76" s="34">
        <v>0</v>
      </c>
      <c r="P76" s="34">
        <v>9215</v>
      </c>
      <c r="Q76" s="34">
        <f t="shared" si="6"/>
        <v>16254.9</v>
      </c>
      <c r="R76" s="35">
        <f t="shared" si="8"/>
        <v>9145.1</v>
      </c>
    </row>
    <row r="77" spans="1:18" ht="12.75" customHeight="1" x14ac:dyDescent="0.2">
      <c r="A77" s="31" t="s">
        <v>127</v>
      </c>
      <c r="B77" s="32" t="s">
        <v>128</v>
      </c>
      <c r="C77" s="34">
        <v>5000</v>
      </c>
      <c r="D77" s="34">
        <f t="shared" si="9"/>
        <v>5000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60</v>
      </c>
      <c r="K77" s="34">
        <v>10</v>
      </c>
      <c r="L77" s="34">
        <v>0</v>
      </c>
      <c r="M77" s="34">
        <v>0</v>
      </c>
      <c r="N77" s="34">
        <v>0</v>
      </c>
      <c r="O77" s="34">
        <v>0</v>
      </c>
      <c r="P77" s="34">
        <v>1095</v>
      </c>
      <c r="Q77" s="34">
        <f t="shared" si="6"/>
        <v>1165</v>
      </c>
      <c r="R77" s="35">
        <f t="shared" si="8"/>
        <v>3835</v>
      </c>
    </row>
    <row r="78" spans="1:18" ht="12.75" customHeight="1" x14ac:dyDescent="0.2">
      <c r="A78" s="31" t="s">
        <v>129</v>
      </c>
      <c r="B78" s="32" t="s">
        <v>130</v>
      </c>
      <c r="C78" s="34">
        <v>13000</v>
      </c>
      <c r="D78" s="34">
        <f t="shared" si="9"/>
        <v>13000</v>
      </c>
      <c r="E78" s="34">
        <v>0</v>
      </c>
      <c r="F78" s="34">
        <v>0</v>
      </c>
      <c r="G78" s="34">
        <v>0</v>
      </c>
      <c r="H78" s="34">
        <v>222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3610</v>
      </c>
      <c r="Q78" s="34">
        <f t="shared" si="6"/>
        <v>3832</v>
      </c>
      <c r="R78" s="35">
        <f t="shared" si="8"/>
        <v>9168</v>
      </c>
    </row>
    <row r="79" spans="1:18" ht="12.75" customHeight="1" x14ac:dyDescent="0.2">
      <c r="A79" s="31">
        <v>252</v>
      </c>
      <c r="B79" s="32" t="s">
        <v>131</v>
      </c>
      <c r="C79" s="34">
        <v>10000</v>
      </c>
      <c r="D79" s="34">
        <f t="shared" si="9"/>
        <v>10000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f t="shared" si="6"/>
        <v>0</v>
      </c>
      <c r="R79" s="35">
        <f t="shared" si="8"/>
        <v>10000</v>
      </c>
    </row>
    <row r="80" spans="1:18" ht="12.75" customHeight="1" x14ac:dyDescent="0.2">
      <c r="A80" s="31" t="s">
        <v>132</v>
      </c>
      <c r="B80" s="32" t="s">
        <v>133</v>
      </c>
      <c r="C80" s="34">
        <v>52000</v>
      </c>
      <c r="D80" s="34">
        <v>72000</v>
      </c>
      <c r="E80" s="34">
        <v>0</v>
      </c>
      <c r="F80" s="34">
        <v>0</v>
      </c>
      <c r="G80" s="34">
        <v>8550</v>
      </c>
      <c r="H80" s="34">
        <v>0</v>
      </c>
      <c r="I80" s="34">
        <v>17940</v>
      </c>
      <c r="J80" s="34">
        <v>8630</v>
      </c>
      <c r="K80" s="34">
        <v>65</v>
      </c>
      <c r="L80" s="34">
        <v>5460</v>
      </c>
      <c r="M80" s="34">
        <v>7160</v>
      </c>
      <c r="N80" s="34">
        <v>0</v>
      </c>
      <c r="O80" s="34">
        <v>16340</v>
      </c>
      <c r="P80" s="34">
        <v>2060</v>
      </c>
      <c r="Q80" s="34">
        <f t="shared" si="6"/>
        <v>66205</v>
      </c>
      <c r="R80" s="35">
        <f t="shared" si="8"/>
        <v>5795</v>
      </c>
    </row>
    <row r="81" spans="1:18" ht="12.75" customHeight="1" x14ac:dyDescent="0.2">
      <c r="A81" s="31" t="s">
        <v>134</v>
      </c>
      <c r="B81" s="32" t="s">
        <v>135</v>
      </c>
      <c r="C81" s="34">
        <v>10200</v>
      </c>
      <c r="D81" s="34">
        <f t="shared" si="9"/>
        <v>10200</v>
      </c>
      <c r="E81" s="34">
        <v>0</v>
      </c>
      <c r="F81" s="34">
        <v>0</v>
      </c>
      <c r="G81" s="34">
        <v>7.9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166.34</v>
      </c>
      <c r="Q81" s="34">
        <f t="shared" si="6"/>
        <v>174.24</v>
      </c>
      <c r="R81" s="35">
        <f t="shared" si="8"/>
        <v>10025.76</v>
      </c>
    </row>
    <row r="82" spans="1:18" ht="12.75" customHeight="1" x14ac:dyDescent="0.2">
      <c r="A82" s="31">
        <v>261</v>
      </c>
      <c r="B82" s="32" t="s">
        <v>136</v>
      </c>
      <c r="C82" s="34">
        <v>1800</v>
      </c>
      <c r="D82" s="34">
        <v>41800</v>
      </c>
      <c r="E82" s="34">
        <v>0</v>
      </c>
      <c r="F82" s="34">
        <v>0</v>
      </c>
      <c r="G82" s="34">
        <v>285</v>
      </c>
      <c r="H82" s="34">
        <v>0</v>
      </c>
      <c r="I82" s="34">
        <v>23</v>
      </c>
      <c r="J82" s="34">
        <v>0</v>
      </c>
      <c r="K82" s="34">
        <v>20</v>
      </c>
      <c r="L82" s="34">
        <v>0</v>
      </c>
      <c r="M82" s="34">
        <v>1369.48</v>
      </c>
      <c r="N82" s="34">
        <v>13555</v>
      </c>
      <c r="O82" s="34">
        <v>144</v>
      </c>
      <c r="P82" s="34">
        <v>11126.3</v>
      </c>
      <c r="Q82" s="34">
        <f t="shared" si="6"/>
        <v>26522.78</v>
      </c>
      <c r="R82" s="35">
        <f t="shared" si="8"/>
        <v>15277.220000000001</v>
      </c>
    </row>
    <row r="83" spans="1:18" ht="12.75" customHeight="1" x14ac:dyDescent="0.2">
      <c r="A83" s="31" t="s">
        <v>137</v>
      </c>
      <c r="B83" s="32" t="s">
        <v>138</v>
      </c>
      <c r="C83" s="34">
        <v>278800</v>
      </c>
      <c r="D83" s="34">
        <v>178800</v>
      </c>
      <c r="E83" s="34">
        <v>0</v>
      </c>
      <c r="F83" s="34">
        <v>620.5</v>
      </c>
      <c r="G83" s="34">
        <v>0</v>
      </c>
      <c r="H83" s="34">
        <v>84.99</v>
      </c>
      <c r="I83" s="34">
        <v>0</v>
      </c>
      <c r="J83" s="34">
        <v>0</v>
      </c>
      <c r="K83" s="34">
        <v>260</v>
      </c>
      <c r="L83" s="34">
        <v>250</v>
      </c>
      <c r="M83" s="34">
        <v>150</v>
      </c>
      <c r="N83" s="34">
        <v>82815.899999999994</v>
      </c>
      <c r="O83" s="34">
        <v>0</v>
      </c>
      <c r="P83" s="34">
        <v>0</v>
      </c>
      <c r="Q83" s="34">
        <f t="shared" si="6"/>
        <v>84181.39</v>
      </c>
      <c r="R83" s="35">
        <f>+D83-Q83</f>
        <v>94618.61</v>
      </c>
    </row>
    <row r="84" spans="1:18" ht="12.75" customHeight="1" x14ac:dyDescent="0.2">
      <c r="A84" s="31" t="s">
        <v>139</v>
      </c>
      <c r="B84" s="32" t="s">
        <v>140</v>
      </c>
      <c r="C84" s="34">
        <v>219000</v>
      </c>
      <c r="D84" s="34">
        <v>159000</v>
      </c>
      <c r="E84" s="34">
        <v>0</v>
      </c>
      <c r="F84" s="34">
        <v>0</v>
      </c>
      <c r="G84" s="34">
        <v>22281</v>
      </c>
      <c r="H84" s="34">
        <v>58125</v>
      </c>
      <c r="I84" s="34">
        <v>18.45</v>
      </c>
      <c r="J84" s="34">
        <v>0</v>
      </c>
      <c r="K84" s="34">
        <v>189</v>
      </c>
      <c r="L84" s="34">
        <v>0</v>
      </c>
      <c r="M84" s="34">
        <v>0</v>
      </c>
      <c r="N84" s="34">
        <v>58222.5</v>
      </c>
      <c r="O84" s="34">
        <v>1140</v>
      </c>
      <c r="P84" s="34">
        <v>12140</v>
      </c>
      <c r="Q84" s="34">
        <f t="shared" si="6"/>
        <v>152115.95000000001</v>
      </c>
      <c r="R84" s="35">
        <f t="shared" si="8"/>
        <v>6884.0499999999884</v>
      </c>
    </row>
    <row r="85" spans="1:18" ht="12.75" customHeight="1" x14ac:dyDescent="0.2">
      <c r="A85" s="31" t="s">
        <v>141</v>
      </c>
      <c r="B85" s="32" t="s">
        <v>142</v>
      </c>
      <c r="C85" s="34">
        <v>15455</v>
      </c>
      <c r="D85" s="34">
        <f t="shared" si="9"/>
        <v>15455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2724.12</v>
      </c>
      <c r="N85" s="34">
        <v>0</v>
      </c>
      <c r="O85" s="34">
        <v>7231</v>
      </c>
      <c r="P85" s="34">
        <v>0</v>
      </c>
      <c r="Q85" s="34">
        <f t="shared" si="6"/>
        <v>9955.119999999999</v>
      </c>
      <c r="R85" s="35">
        <f t="shared" si="8"/>
        <v>5499.880000000001</v>
      </c>
    </row>
    <row r="86" spans="1:18" ht="12.75" customHeight="1" x14ac:dyDescent="0.2">
      <c r="A86" s="31" t="s">
        <v>143</v>
      </c>
      <c r="B86" s="32" t="s">
        <v>144</v>
      </c>
      <c r="C86" s="34">
        <v>42200</v>
      </c>
      <c r="D86" s="34">
        <f t="shared" si="9"/>
        <v>42200</v>
      </c>
      <c r="E86" s="34">
        <v>0</v>
      </c>
      <c r="F86" s="34">
        <v>17657</v>
      </c>
      <c r="G86" s="34">
        <v>338</v>
      </c>
      <c r="H86" s="34">
        <v>0</v>
      </c>
      <c r="I86" s="34">
        <v>200</v>
      </c>
      <c r="J86" s="34">
        <v>0</v>
      </c>
      <c r="K86" s="34">
        <v>4945</v>
      </c>
      <c r="L86" s="34">
        <v>0</v>
      </c>
      <c r="M86" s="34">
        <v>0</v>
      </c>
      <c r="N86" s="34">
        <v>0</v>
      </c>
      <c r="O86" s="34">
        <v>230</v>
      </c>
      <c r="P86" s="34">
        <v>660</v>
      </c>
      <c r="Q86" s="34">
        <f t="shared" si="6"/>
        <v>24030</v>
      </c>
      <c r="R86" s="35">
        <f t="shared" si="8"/>
        <v>18170</v>
      </c>
    </row>
    <row r="87" spans="1:18" ht="12.75" customHeight="1" x14ac:dyDescent="0.2">
      <c r="A87" s="31" t="s">
        <v>145</v>
      </c>
      <c r="B87" s="32" t="s">
        <v>146</v>
      </c>
      <c r="C87" s="34">
        <v>69500</v>
      </c>
      <c r="D87" s="34">
        <f t="shared" si="9"/>
        <v>69500</v>
      </c>
      <c r="E87" s="34">
        <v>0</v>
      </c>
      <c r="F87" s="34">
        <v>40</v>
      </c>
      <c r="G87" s="34">
        <v>2016.49</v>
      </c>
      <c r="H87" s="34">
        <v>0</v>
      </c>
      <c r="I87" s="34">
        <v>7799.5</v>
      </c>
      <c r="J87" s="34">
        <v>0</v>
      </c>
      <c r="K87" s="34">
        <v>444.42</v>
      </c>
      <c r="L87" s="34">
        <v>0</v>
      </c>
      <c r="M87" s="34">
        <v>1562.5</v>
      </c>
      <c r="N87" s="34">
        <v>1760.39</v>
      </c>
      <c r="O87" s="34">
        <v>31602.5</v>
      </c>
      <c r="P87" s="34">
        <v>108.73</v>
      </c>
      <c r="Q87" s="34">
        <f t="shared" si="6"/>
        <v>45334.530000000006</v>
      </c>
      <c r="R87" s="35">
        <f t="shared" si="8"/>
        <v>24165.469999999994</v>
      </c>
    </row>
    <row r="88" spans="1:18" ht="12.75" customHeight="1" x14ac:dyDescent="0.2">
      <c r="A88" s="31">
        <v>269</v>
      </c>
      <c r="B88" s="32" t="s">
        <v>147</v>
      </c>
      <c r="C88" s="34">
        <v>20000</v>
      </c>
      <c r="D88" s="34">
        <f t="shared" si="9"/>
        <v>20000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21031</v>
      </c>
      <c r="O88" s="34">
        <v>-7215</v>
      </c>
      <c r="P88" s="34">
        <v>96.14</v>
      </c>
      <c r="Q88" s="34">
        <f>SUM(E88:P88)-1031</f>
        <v>12881.14</v>
      </c>
      <c r="R88" s="35">
        <f t="shared" si="8"/>
        <v>7118.8600000000006</v>
      </c>
    </row>
    <row r="89" spans="1:18" ht="12.75" customHeight="1" x14ac:dyDescent="0.2">
      <c r="A89" s="31" t="s">
        <v>148</v>
      </c>
      <c r="B89" s="32" t="s">
        <v>149</v>
      </c>
      <c r="C89" s="34">
        <v>12000</v>
      </c>
      <c r="D89" s="34">
        <f t="shared" si="9"/>
        <v>12000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1031</v>
      </c>
      <c r="R89" s="35">
        <f t="shared" si="8"/>
        <v>10969</v>
      </c>
    </row>
    <row r="90" spans="1:18" ht="12.75" customHeight="1" x14ac:dyDescent="0.2">
      <c r="A90" s="31">
        <v>274</v>
      </c>
      <c r="B90" s="32" t="s">
        <v>150</v>
      </c>
      <c r="C90" s="34">
        <v>5000</v>
      </c>
      <c r="D90" s="34">
        <f t="shared" si="9"/>
        <v>5000</v>
      </c>
      <c r="E90" s="34">
        <v>0</v>
      </c>
      <c r="F90" s="34">
        <v>0</v>
      </c>
      <c r="G90" s="34">
        <v>365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19</v>
      </c>
      <c r="P90" s="34">
        <v>0</v>
      </c>
      <c r="Q90" s="34">
        <f t="shared" si="6"/>
        <v>384</v>
      </c>
      <c r="R90" s="35">
        <f t="shared" si="8"/>
        <v>4616</v>
      </c>
    </row>
    <row r="91" spans="1:18" ht="12.75" customHeight="1" x14ac:dyDescent="0.2">
      <c r="A91" s="31" t="s">
        <v>151</v>
      </c>
      <c r="B91" s="32" t="s">
        <v>152</v>
      </c>
      <c r="C91" s="34">
        <v>15000</v>
      </c>
      <c r="D91" s="34">
        <f t="shared" si="9"/>
        <v>15000</v>
      </c>
      <c r="E91" s="34">
        <v>0</v>
      </c>
      <c r="F91" s="34">
        <v>0</v>
      </c>
      <c r="G91" s="34">
        <v>29.99</v>
      </c>
      <c r="H91" s="34">
        <v>200</v>
      </c>
      <c r="I91" s="34">
        <v>0</v>
      </c>
      <c r="J91" s="34">
        <v>96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f t="shared" si="6"/>
        <v>325.99</v>
      </c>
      <c r="R91" s="35">
        <f t="shared" si="8"/>
        <v>14674.01</v>
      </c>
    </row>
    <row r="92" spans="1:18" ht="12.75" customHeight="1" x14ac:dyDescent="0.2">
      <c r="A92" s="31" t="s">
        <v>153</v>
      </c>
      <c r="B92" s="32" t="s">
        <v>154</v>
      </c>
      <c r="C92" s="34">
        <v>76000</v>
      </c>
      <c r="D92" s="34">
        <f t="shared" si="9"/>
        <v>76000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f t="shared" si="6"/>
        <v>0</v>
      </c>
      <c r="R92" s="35">
        <f t="shared" si="8"/>
        <v>76000</v>
      </c>
    </row>
    <row r="93" spans="1:18" ht="12.75" customHeight="1" x14ac:dyDescent="0.2">
      <c r="A93" s="31" t="s">
        <v>155</v>
      </c>
      <c r="B93" s="32" t="s">
        <v>156</v>
      </c>
      <c r="C93" s="34">
        <v>31600</v>
      </c>
      <c r="D93" s="34">
        <f t="shared" si="9"/>
        <v>31600</v>
      </c>
      <c r="E93" s="34">
        <v>0</v>
      </c>
      <c r="F93" s="34">
        <v>0</v>
      </c>
      <c r="G93" s="34">
        <v>390.6</v>
      </c>
      <c r="H93" s="34">
        <v>0</v>
      </c>
      <c r="I93" s="34">
        <v>0</v>
      </c>
      <c r="J93" s="34">
        <v>0</v>
      </c>
      <c r="K93" s="34">
        <v>280</v>
      </c>
      <c r="L93" s="34">
        <v>0</v>
      </c>
      <c r="M93" s="34">
        <v>0</v>
      </c>
      <c r="N93" s="34">
        <v>0</v>
      </c>
      <c r="O93" s="34">
        <v>1833</v>
      </c>
      <c r="P93" s="34">
        <v>0</v>
      </c>
      <c r="Q93" s="34">
        <f t="shared" si="6"/>
        <v>2503.6</v>
      </c>
      <c r="R93" s="35">
        <f t="shared" si="8"/>
        <v>29096.400000000001</v>
      </c>
    </row>
    <row r="94" spans="1:18" ht="12.75" customHeight="1" x14ac:dyDescent="0.2">
      <c r="A94" s="31">
        <v>289</v>
      </c>
      <c r="B94" s="32" t="s">
        <v>157</v>
      </c>
      <c r="C94" s="34">
        <v>20000</v>
      </c>
      <c r="D94" s="34">
        <f t="shared" si="9"/>
        <v>20000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70</v>
      </c>
      <c r="M94" s="34">
        <v>0</v>
      </c>
      <c r="N94" s="34">
        <v>0</v>
      </c>
      <c r="O94" s="34">
        <v>0</v>
      </c>
      <c r="P94" s="34">
        <v>670</v>
      </c>
      <c r="Q94" s="34">
        <f t="shared" si="6"/>
        <v>740</v>
      </c>
      <c r="R94" s="35">
        <f t="shared" si="8"/>
        <v>19260</v>
      </c>
    </row>
    <row r="95" spans="1:18" ht="12.75" customHeight="1" x14ac:dyDescent="0.2">
      <c r="A95" s="31" t="s">
        <v>158</v>
      </c>
      <c r="B95" s="32" t="s">
        <v>159</v>
      </c>
      <c r="C95" s="34">
        <v>19576</v>
      </c>
      <c r="D95" s="34">
        <f t="shared" si="9"/>
        <v>19576</v>
      </c>
      <c r="E95" s="34">
        <v>0</v>
      </c>
      <c r="F95" s="34">
        <v>125</v>
      </c>
      <c r="G95" s="34">
        <v>1187.9000000000001</v>
      </c>
      <c r="H95" s="34">
        <v>200.01</v>
      </c>
      <c r="I95" s="34">
        <v>1216.5999999999999</v>
      </c>
      <c r="J95" s="34">
        <v>0</v>
      </c>
      <c r="K95" s="34">
        <v>0</v>
      </c>
      <c r="L95" s="34">
        <v>353.99</v>
      </c>
      <c r="M95" s="34">
        <v>1758.14</v>
      </c>
      <c r="N95" s="34">
        <v>355</v>
      </c>
      <c r="O95" s="34">
        <v>674.99</v>
      </c>
      <c r="P95" s="34">
        <v>425</v>
      </c>
      <c r="Q95" s="34">
        <f t="shared" si="6"/>
        <v>6296.63</v>
      </c>
      <c r="R95" s="35">
        <f t="shared" si="8"/>
        <v>13279.369999999999</v>
      </c>
    </row>
    <row r="96" spans="1:18" ht="12.75" customHeight="1" x14ac:dyDescent="0.2">
      <c r="A96" s="31" t="s">
        <v>160</v>
      </c>
      <c r="B96" s="32" t="s">
        <v>161</v>
      </c>
      <c r="C96" s="34">
        <v>18390</v>
      </c>
      <c r="D96" s="34">
        <v>48390</v>
      </c>
      <c r="E96" s="34">
        <v>0</v>
      </c>
      <c r="F96" s="34">
        <v>0</v>
      </c>
      <c r="G96" s="34">
        <v>743.29</v>
      </c>
      <c r="H96" s="34">
        <v>314.8</v>
      </c>
      <c r="I96" s="34">
        <v>12276.55</v>
      </c>
      <c r="J96" s="34">
        <v>0</v>
      </c>
      <c r="K96" s="34">
        <v>478.37</v>
      </c>
      <c r="L96" s="34">
        <v>387.15</v>
      </c>
      <c r="M96" s="34">
        <v>1642.14</v>
      </c>
      <c r="N96" s="34">
        <v>415.09</v>
      </c>
      <c r="O96" s="34">
        <v>197.9</v>
      </c>
      <c r="P96" s="34">
        <v>1048.6300000000001</v>
      </c>
      <c r="Q96" s="34">
        <f t="shared" si="6"/>
        <v>17503.920000000002</v>
      </c>
      <c r="R96" s="35">
        <f t="shared" si="8"/>
        <v>30886.079999999998</v>
      </c>
    </row>
    <row r="97" spans="1:18" ht="12.75" customHeight="1" x14ac:dyDescent="0.2">
      <c r="A97" s="31">
        <v>295</v>
      </c>
      <c r="B97" s="32" t="s">
        <v>162</v>
      </c>
      <c r="C97" s="34">
        <v>20000</v>
      </c>
      <c r="D97" s="34">
        <f t="shared" si="9"/>
        <v>20000</v>
      </c>
      <c r="E97" s="34">
        <v>0</v>
      </c>
      <c r="F97" s="34">
        <v>0</v>
      </c>
      <c r="G97" s="34">
        <v>0</v>
      </c>
      <c r="H97" s="34">
        <v>0</v>
      </c>
      <c r="I97" s="34">
        <v>2000</v>
      </c>
      <c r="J97" s="34">
        <v>0</v>
      </c>
      <c r="K97" s="34">
        <v>0</v>
      </c>
      <c r="L97" s="34">
        <v>0</v>
      </c>
      <c r="M97" s="34">
        <v>4122</v>
      </c>
      <c r="N97" s="34">
        <v>750</v>
      </c>
      <c r="O97" s="34">
        <v>10.5</v>
      </c>
      <c r="P97" s="34">
        <v>0</v>
      </c>
      <c r="Q97" s="34">
        <f t="shared" si="6"/>
        <v>6882.5</v>
      </c>
      <c r="R97" s="35">
        <f t="shared" si="8"/>
        <v>13117.5</v>
      </c>
    </row>
    <row r="98" spans="1:18" ht="12.75" customHeight="1" x14ac:dyDescent="0.2">
      <c r="A98" s="31" t="s">
        <v>163</v>
      </c>
      <c r="B98" s="32" t="s">
        <v>164</v>
      </c>
      <c r="C98" s="34">
        <v>4680</v>
      </c>
      <c r="D98" s="34">
        <f t="shared" si="9"/>
        <v>4680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58</v>
      </c>
      <c r="M98" s="34">
        <v>0</v>
      </c>
      <c r="N98" s="34">
        <v>0</v>
      </c>
      <c r="O98" s="34">
        <v>0</v>
      </c>
      <c r="P98" s="34">
        <v>355.91</v>
      </c>
      <c r="Q98" s="34">
        <f t="shared" si="6"/>
        <v>413.91</v>
      </c>
      <c r="R98" s="35">
        <f t="shared" si="8"/>
        <v>4266.09</v>
      </c>
    </row>
    <row r="99" spans="1:18" ht="12.75" customHeight="1" x14ac:dyDescent="0.2">
      <c r="A99" s="31" t="s">
        <v>165</v>
      </c>
      <c r="B99" s="32" t="s">
        <v>166</v>
      </c>
      <c r="C99" s="34">
        <v>66000</v>
      </c>
      <c r="D99" s="34">
        <v>46000</v>
      </c>
      <c r="E99" s="34">
        <v>0</v>
      </c>
      <c r="F99" s="34">
        <v>0</v>
      </c>
      <c r="G99" s="34">
        <v>12464.1</v>
      </c>
      <c r="H99" s="34">
        <v>77.5</v>
      </c>
      <c r="I99" s="34">
        <v>277.85000000000002</v>
      </c>
      <c r="J99" s="34">
        <v>1195</v>
      </c>
      <c r="K99" s="34">
        <v>330</v>
      </c>
      <c r="L99" s="34">
        <v>0</v>
      </c>
      <c r="M99" s="34">
        <v>3448.72</v>
      </c>
      <c r="N99" s="34">
        <v>800</v>
      </c>
      <c r="O99" s="34">
        <v>12372.19</v>
      </c>
      <c r="P99" s="34">
        <v>7275.19</v>
      </c>
      <c r="Q99" s="34">
        <f t="shared" si="6"/>
        <v>38240.550000000003</v>
      </c>
      <c r="R99" s="35">
        <f t="shared" si="8"/>
        <v>7759.4499999999971</v>
      </c>
    </row>
    <row r="100" spans="1:18" ht="12.75" customHeight="1" x14ac:dyDescent="0.2">
      <c r="A100" s="31" t="s">
        <v>167</v>
      </c>
      <c r="B100" s="32" t="s">
        <v>168</v>
      </c>
      <c r="C100" s="34">
        <v>50000</v>
      </c>
      <c r="D100" s="34">
        <v>70000</v>
      </c>
      <c r="E100" s="34">
        <v>0</v>
      </c>
      <c r="F100" s="34">
        <v>1984.75</v>
      </c>
      <c r="G100" s="34">
        <v>1245</v>
      </c>
      <c r="H100" s="34">
        <v>0</v>
      </c>
      <c r="I100" s="34">
        <v>276</v>
      </c>
      <c r="J100" s="34">
        <v>4678</v>
      </c>
      <c r="K100" s="34">
        <v>18240.78</v>
      </c>
      <c r="L100" s="34">
        <v>760.99</v>
      </c>
      <c r="M100" s="34">
        <v>5864.97</v>
      </c>
      <c r="N100" s="34">
        <v>1845</v>
      </c>
      <c r="O100" s="34">
        <v>2457.42</v>
      </c>
      <c r="P100" s="34">
        <v>4955</v>
      </c>
      <c r="Q100" s="34">
        <f t="shared" si="6"/>
        <v>42307.909999999996</v>
      </c>
      <c r="R100" s="35">
        <f t="shared" si="8"/>
        <v>27692.090000000004</v>
      </c>
    </row>
    <row r="101" spans="1:18" ht="12.75" customHeight="1" x14ac:dyDescent="0.2">
      <c r="A101" s="31" t="s">
        <v>169</v>
      </c>
      <c r="B101" s="32" t="s">
        <v>170</v>
      </c>
      <c r="C101" s="34">
        <v>12600</v>
      </c>
      <c r="D101" s="34">
        <v>62600</v>
      </c>
      <c r="E101" s="34">
        <v>0</v>
      </c>
      <c r="F101" s="34">
        <v>0</v>
      </c>
      <c r="G101" s="34">
        <v>6294.68</v>
      </c>
      <c r="H101" s="34">
        <v>0</v>
      </c>
      <c r="I101" s="34">
        <v>15</v>
      </c>
      <c r="J101" s="34">
        <v>0</v>
      </c>
      <c r="K101" s="34">
        <v>675</v>
      </c>
      <c r="L101" s="34">
        <v>0</v>
      </c>
      <c r="M101" s="34">
        <v>0</v>
      </c>
      <c r="N101" s="34">
        <v>2160</v>
      </c>
      <c r="O101" s="34">
        <v>173</v>
      </c>
      <c r="P101" s="34">
        <v>1375</v>
      </c>
      <c r="Q101" s="34">
        <f t="shared" si="6"/>
        <v>10692.68</v>
      </c>
      <c r="R101" s="35">
        <f t="shared" si="8"/>
        <v>51907.32</v>
      </c>
    </row>
    <row r="102" spans="1:18" ht="12.75" customHeight="1" x14ac:dyDescent="0.2">
      <c r="A102" s="38"/>
      <c r="B102" s="39" t="s">
        <v>171</v>
      </c>
      <c r="C102" s="40">
        <f t="shared" ref="C102:P102" si="10">SUM(C67:C101)</f>
        <v>1344000</v>
      </c>
      <c r="D102" s="40">
        <f t="shared" si="10"/>
        <v>1332000</v>
      </c>
      <c r="E102" s="40">
        <f t="shared" si="10"/>
        <v>0</v>
      </c>
      <c r="F102" s="40">
        <f t="shared" si="10"/>
        <v>21570.25</v>
      </c>
      <c r="G102" s="40">
        <f t="shared" si="10"/>
        <v>63322.6</v>
      </c>
      <c r="H102" s="40">
        <f t="shared" si="10"/>
        <v>62400.750000000007</v>
      </c>
      <c r="I102" s="40">
        <f t="shared" ref="I102" si="11">SUM(I67:I101)</f>
        <v>50779.249999999993</v>
      </c>
      <c r="J102" s="40">
        <f t="shared" si="10"/>
        <v>39841</v>
      </c>
      <c r="K102" s="40">
        <f t="shared" si="10"/>
        <v>30558.91</v>
      </c>
      <c r="L102" s="40">
        <f t="shared" si="10"/>
        <v>9945.08</v>
      </c>
      <c r="M102" s="40">
        <f t="shared" si="10"/>
        <v>42178.45</v>
      </c>
      <c r="N102" s="40">
        <f t="shared" si="10"/>
        <v>186739.58</v>
      </c>
      <c r="O102" s="40">
        <f t="shared" si="10"/>
        <v>69759</v>
      </c>
      <c r="P102" s="40">
        <f t="shared" si="10"/>
        <v>66391.58</v>
      </c>
      <c r="Q102" s="40">
        <f t="shared" si="6"/>
        <v>643486.44999999995</v>
      </c>
      <c r="R102" s="41">
        <f>SUM(R67:R101)</f>
        <v>688513.54999999981</v>
      </c>
    </row>
    <row r="103" spans="1:18" ht="12.75" customHeight="1" x14ac:dyDescent="0.2">
      <c r="A103" s="31" t="s">
        <v>172</v>
      </c>
      <c r="B103" s="32" t="s">
        <v>173</v>
      </c>
      <c r="C103" s="34">
        <v>100000</v>
      </c>
      <c r="D103" s="34">
        <f>+C103</f>
        <v>100000</v>
      </c>
      <c r="E103" s="34">
        <v>0</v>
      </c>
      <c r="F103" s="34">
        <v>3200</v>
      </c>
      <c r="G103" s="34">
        <v>2100</v>
      </c>
      <c r="H103" s="34">
        <v>2800</v>
      </c>
      <c r="I103" s="34">
        <v>7100</v>
      </c>
      <c r="J103" s="34">
        <v>0</v>
      </c>
      <c r="K103" s="34">
        <v>0</v>
      </c>
      <c r="L103" s="34">
        <v>0</v>
      </c>
      <c r="M103" s="34">
        <v>12860</v>
      </c>
      <c r="N103" s="34">
        <v>4780</v>
      </c>
      <c r="O103" s="34">
        <v>0</v>
      </c>
      <c r="P103" s="34">
        <v>3735</v>
      </c>
      <c r="Q103" s="34">
        <f t="shared" si="6"/>
        <v>36575</v>
      </c>
      <c r="R103" s="35">
        <f t="shared" ref="R103:R109" si="12">+D103-Q103</f>
        <v>63425</v>
      </c>
    </row>
    <row r="104" spans="1:18" ht="12.75" customHeight="1" x14ac:dyDescent="0.2">
      <c r="A104" s="31" t="s">
        <v>174</v>
      </c>
      <c r="B104" s="32" t="s">
        <v>175</v>
      </c>
      <c r="C104" s="34">
        <v>24000</v>
      </c>
      <c r="D104" s="34">
        <f t="shared" ref="D104:D106" si="13">+C104</f>
        <v>24000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f t="shared" si="6"/>
        <v>0</v>
      </c>
      <c r="R104" s="35">
        <f t="shared" si="12"/>
        <v>24000</v>
      </c>
    </row>
    <row r="105" spans="1:18" ht="12.75" customHeight="1" x14ac:dyDescent="0.2">
      <c r="A105" s="31">
        <v>325</v>
      </c>
      <c r="B105" s="36" t="s">
        <v>176</v>
      </c>
      <c r="C105" s="34">
        <v>450000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f t="shared" si="6"/>
        <v>0</v>
      </c>
      <c r="R105" s="35">
        <f t="shared" si="12"/>
        <v>0</v>
      </c>
    </row>
    <row r="106" spans="1:18" ht="12.75" customHeight="1" x14ac:dyDescent="0.2">
      <c r="A106" s="31" t="s">
        <v>177</v>
      </c>
      <c r="B106" s="32" t="s">
        <v>178</v>
      </c>
      <c r="C106" s="34">
        <v>18000</v>
      </c>
      <c r="D106" s="34">
        <f t="shared" si="13"/>
        <v>18000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16650</v>
      </c>
      <c r="O106" s="34">
        <v>0</v>
      </c>
      <c r="P106" s="34">
        <v>1350</v>
      </c>
      <c r="Q106" s="34">
        <f t="shared" si="6"/>
        <v>18000</v>
      </c>
      <c r="R106" s="35">
        <f t="shared" si="12"/>
        <v>0</v>
      </c>
    </row>
    <row r="107" spans="1:18" ht="12.75" customHeight="1" x14ac:dyDescent="0.2">
      <c r="A107" s="31" t="s">
        <v>179</v>
      </c>
      <c r="B107" s="32" t="s">
        <v>180</v>
      </c>
      <c r="C107" s="34">
        <v>124000</v>
      </c>
      <c r="D107" s="34">
        <v>224000</v>
      </c>
      <c r="E107" s="34">
        <v>0</v>
      </c>
      <c r="F107" s="34">
        <v>1873</v>
      </c>
      <c r="G107" s="34">
        <v>0</v>
      </c>
      <c r="H107" s="34">
        <v>2049</v>
      </c>
      <c r="I107" s="34">
        <v>75450</v>
      </c>
      <c r="J107" s="34">
        <v>0</v>
      </c>
      <c r="K107" s="34">
        <v>71514</v>
      </c>
      <c r="L107" s="34">
        <v>12948</v>
      </c>
      <c r="M107" s="34">
        <v>0</v>
      </c>
      <c r="N107" s="34">
        <v>0</v>
      </c>
      <c r="O107" s="34">
        <v>0</v>
      </c>
      <c r="P107" s="34">
        <v>0</v>
      </c>
      <c r="Q107" s="34">
        <f t="shared" si="6"/>
        <v>163834</v>
      </c>
      <c r="R107" s="35">
        <f t="shared" si="12"/>
        <v>60166</v>
      </c>
    </row>
    <row r="108" spans="1:18" ht="12.75" customHeight="1" x14ac:dyDescent="0.2">
      <c r="A108" s="31" t="s">
        <v>181</v>
      </c>
      <c r="B108" s="32" t="s">
        <v>182</v>
      </c>
      <c r="C108" s="34">
        <v>280000</v>
      </c>
      <c r="D108" s="34">
        <v>280000</v>
      </c>
      <c r="E108" s="34">
        <v>0</v>
      </c>
      <c r="F108" s="34">
        <v>1240</v>
      </c>
      <c r="G108" s="34">
        <v>8879.5400000000009</v>
      </c>
      <c r="H108" s="34">
        <v>0</v>
      </c>
      <c r="I108" s="34">
        <v>0</v>
      </c>
      <c r="J108" s="34">
        <v>0</v>
      </c>
      <c r="K108" s="34">
        <v>108418.5</v>
      </c>
      <c r="L108" s="34">
        <v>0</v>
      </c>
      <c r="M108" s="34">
        <v>57758.5</v>
      </c>
      <c r="N108" s="34">
        <v>0</v>
      </c>
      <c r="O108" s="34">
        <v>0</v>
      </c>
      <c r="P108" s="34">
        <v>42245</v>
      </c>
      <c r="Q108" s="34">
        <f t="shared" si="6"/>
        <v>218541.54</v>
      </c>
      <c r="R108" s="35">
        <f t="shared" si="12"/>
        <v>61458.459999999992</v>
      </c>
    </row>
    <row r="109" spans="1:18" ht="12.75" customHeight="1" x14ac:dyDescent="0.2">
      <c r="A109" s="31">
        <v>332</v>
      </c>
      <c r="B109" s="32" t="s">
        <v>183</v>
      </c>
      <c r="C109" s="34">
        <v>0</v>
      </c>
      <c r="D109" s="34">
        <v>890000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v>169792.72</v>
      </c>
      <c r="M109" s="34">
        <v>0</v>
      </c>
      <c r="N109" s="34">
        <v>0</v>
      </c>
      <c r="O109" s="34">
        <v>475419.62</v>
      </c>
      <c r="P109" s="34">
        <v>210151.31</v>
      </c>
      <c r="Q109" s="34">
        <f t="shared" si="6"/>
        <v>855363.64999999991</v>
      </c>
      <c r="R109" s="35">
        <f t="shared" si="12"/>
        <v>34636.350000000093</v>
      </c>
    </row>
    <row r="110" spans="1:18" ht="12.75" customHeight="1" x14ac:dyDescent="0.2">
      <c r="A110" s="38"/>
      <c r="B110" s="39" t="s">
        <v>184</v>
      </c>
      <c r="C110" s="40">
        <f>SUM(C103:C109)</f>
        <v>996000</v>
      </c>
      <c r="D110" s="40">
        <f>SUM(D103:D109)</f>
        <v>1536000</v>
      </c>
      <c r="E110" s="40">
        <f>SUM(E103:E108)</f>
        <v>0</v>
      </c>
      <c r="F110" s="40">
        <f>SUM(F103:F108)</f>
        <v>6313</v>
      </c>
      <c r="G110" s="40">
        <f t="shared" ref="G110:I110" si="14">SUM(G103:G108)</f>
        <v>10979.54</v>
      </c>
      <c r="H110" s="40">
        <f t="shared" si="14"/>
        <v>4849</v>
      </c>
      <c r="I110" s="40">
        <f t="shared" si="14"/>
        <v>82550</v>
      </c>
      <c r="J110" s="40">
        <f t="shared" ref="J110:O110" si="15">SUM(J103:J109)</f>
        <v>0</v>
      </c>
      <c r="K110" s="40">
        <f t="shared" si="15"/>
        <v>179932.5</v>
      </c>
      <c r="L110" s="40">
        <f t="shared" si="15"/>
        <v>182740.72</v>
      </c>
      <c r="M110" s="40">
        <f t="shared" si="15"/>
        <v>70618.5</v>
      </c>
      <c r="N110" s="40">
        <f t="shared" si="15"/>
        <v>21430</v>
      </c>
      <c r="O110" s="40">
        <f t="shared" si="15"/>
        <v>475419.62</v>
      </c>
      <c r="P110" s="40">
        <f>SUM(P103:P109)</f>
        <v>257481.31</v>
      </c>
      <c r="Q110" s="40">
        <f t="shared" si="6"/>
        <v>1292314.19</v>
      </c>
      <c r="R110" s="41">
        <f>SUM(R103:R109)</f>
        <v>243685.81000000008</v>
      </c>
    </row>
    <row r="111" spans="1:18" ht="12.75" customHeight="1" x14ac:dyDescent="0.2">
      <c r="A111" s="31" t="s">
        <v>185</v>
      </c>
      <c r="B111" s="32" t="s">
        <v>186</v>
      </c>
      <c r="C111" s="34">
        <v>610000</v>
      </c>
      <c r="D111" s="34">
        <f>+C111</f>
        <v>610000</v>
      </c>
      <c r="E111" s="34">
        <v>0</v>
      </c>
      <c r="F111" s="34">
        <v>114132.16</v>
      </c>
      <c r="G111" s="34">
        <v>0</v>
      </c>
      <c r="H111" s="34">
        <v>0</v>
      </c>
      <c r="I111" s="34">
        <v>0</v>
      </c>
      <c r="J111" s="34">
        <v>34935</v>
      </c>
      <c r="K111" s="34">
        <v>0</v>
      </c>
      <c r="L111" s="34">
        <v>-87790.95</v>
      </c>
      <c r="M111" s="34">
        <v>0</v>
      </c>
      <c r="N111" s="34">
        <v>139929.18</v>
      </c>
      <c r="O111" s="34">
        <v>0</v>
      </c>
      <c r="P111" s="34">
        <v>0</v>
      </c>
      <c r="Q111" s="34">
        <f t="shared" si="6"/>
        <v>201205.39</v>
      </c>
      <c r="R111" s="35">
        <f>+D111-Q111</f>
        <v>408794.61</v>
      </c>
    </row>
    <row r="112" spans="1:18" ht="12.75" customHeight="1" x14ac:dyDescent="0.2">
      <c r="A112" s="31" t="s">
        <v>187</v>
      </c>
      <c r="B112" s="32" t="s">
        <v>188</v>
      </c>
      <c r="C112" s="34">
        <v>296250</v>
      </c>
      <c r="D112" s="34">
        <f t="shared" ref="D112:D113" si="16">+C112</f>
        <v>296250</v>
      </c>
      <c r="E112" s="34">
        <v>0</v>
      </c>
      <c r="F112" s="34">
        <v>47270.3</v>
      </c>
      <c r="G112" s="34">
        <v>0</v>
      </c>
      <c r="H112" s="34">
        <v>0</v>
      </c>
      <c r="I112" s="34">
        <v>0</v>
      </c>
      <c r="J112" s="34">
        <v>24319.39</v>
      </c>
      <c r="K112" s="34">
        <v>0</v>
      </c>
      <c r="L112" s="34">
        <v>-32848.17</v>
      </c>
      <c r="M112" s="34">
        <v>5500.83</v>
      </c>
      <c r="N112" s="34">
        <v>60501.73</v>
      </c>
      <c r="O112" s="34">
        <v>0</v>
      </c>
      <c r="P112" s="34">
        <v>0</v>
      </c>
      <c r="Q112" s="34">
        <f t="shared" si="6"/>
        <v>104744.08000000002</v>
      </c>
      <c r="R112" s="35">
        <f>+D112-Q112</f>
        <v>191505.91999999998</v>
      </c>
    </row>
    <row r="113" spans="1:18" ht="12.75" customHeight="1" x14ac:dyDescent="0.2">
      <c r="A113" s="31" t="s">
        <v>189</v>
      </c>
      <c r="B113" s="32" t="s">
        <v>190</v>
      </c>
      <c r="C113" s="34">
        <v>43750</v>
      </c>
      <c r="D113" s="34">
        <f t="shared" si="16"/>
        <v>43750</v>
      </c>
      <c r="E113" s="34">
        <v>0</v>
      </c>
      <c r="F113" s="34">
        <v>0</v>
      </c>
      <c r="G113" s="34">
        <v>43750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f t="shared" si="6"/>
        <v>43750</v>
      </c>
      <c r="R113" s="35">
        <f>+D113-Q113</f>
        <v>0</v>
      </c>
    </row>
    <row r="114" spans="1:18" ht="12.75" customHeight="1" thickBot="1" x14ac:dyDescent="0.25">
      <c r="A114" s="38"/>
      <c r="B114" s="39" t="s">
        <v>191</v>
      </c>
      <c r="C114" s="42">
        <f>SUM(C111:C113)</f>
        <v>950000</v>
      </c>
      <c r="D114" s="42">
        <f>SUM(D111:D113)</f>
        <v>950000</v>
      </c>
      <c r="E114" s="42">
        <f>SUM(E111:E113)</f>
        <v>0</v>
      </c>
      <c r="F114" s="42">
        <f>SUM(F111:F113)</f>
        <v>161402.46000000002</v>
      </c>
      <c r="G114" s="42">
        <f t="shared" ref="G114:P114" si="17">SUM(G111:G113)</f>
        <v>43750</v>
      </c>
      <c r="H114" s="42">
        <f t="shared" si="17"/>
        <v>0</v>
      </c>
      <c r="I114" s="42">
        <f t="shared" si="17"/>
        <v>0</v>
      </c>
      <c r="J114" s="42">
        <f t="shared" si="17"/>
        <v>59254.39</v>
      </c>
      <c r="K114" s="42">
        <f t="shared" si="17"/>
        <v>0</v>
      </c>
      <c r="L114" s="42">
        <f t="shared" si="17"/>
        <v>-120639.12</v>
      </c>
      <c r="M114" s="42">
        <f t="shared" si="17"/>
        <v>5500.83</v>
      </c>
      <c r="N114" s="42">
        <f t="shared" si="17"/>
        <v>200430.91</v>
      </c>
      <c r="O114" s="42">
        <f t="shared" si="17"/>
        <v>0</v>
      </c>
      <c r="P114" s="42">
        <f t="shared" si="17"/>
        <v>0</v>
      </c>
      <c r="Q114" s="43">
        <f t="shared" si="6"/>
        <v>349699.47000000003</v>
      </c>
      <c r="R114" s="44">
        <f>SUM(R111:R113)</f>
        <v>600300.53</v>
      </c>
    </row>
    <row r="115" spans="1:18" ht="12.75" customHeight="1" thickBot="1" x14ac:dyDescent="0.25">
      <c r="A115" s="31" t="s">
        <v>192</v>
      </c>
      <c r="B115" s="32" t="s">
        <v>193</v>
      </c>
      <c r="C115" s="45">
        <v>170000</v>
      </c>
      <c r="D115" s="45">
        <f>+C115</f>
        <v>170000</v>
      </c>
      <c r="E115" s="45">
        <v>0</v>
      </c>
      <c r="F115" s="45">
        <v>168017.6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5">
        <v>0</v>
      </c>
      <c r="M115" s="45">
        <v>0</v>
      </c>
      <c r="N115" s="45">
        <v>0</v>
      </c>
      <c r="O115" s="45">
        <v>0</v>
      </c>
      <c r="P115" s="64">
        <v>0</v>
      </c>
      <c r="Q115" s="64">
        <f t="shared" ref="Q115" si="18">SUM(E115:P115)</f>
        <v>168017.6</v>
      </c>
      <c r="R115" s="46">
        <f>+D115-Q115</f>
        <v>1982.3999999999942</v>
      </c>
    </row>
    <row r="116" spans="1:18" ht="12.75" customHeight="1" x14ac:dyDescent="0.2">
      <c r="A116" s="31">
        <v>991</v>
      </c>
      <c r="B116" s="32" t="s">
        <v>194</v>
      </c>
      <c r="C116" s="34">
        <v>896891</v>
      </c>
      <c r="D116" s="45">
        <v>156891</v>
      </c>
      <c r="E116" s="45">
        <v>0</v>
      </c>
      <c r="F116" s="45">
        <v>0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5">
        <v>0</v>
      </c>
      <c r="M116" s="45">
        <v>0</v>
      </c>
      <c r="N116" s="45">
        <v>0</v>
      </c>
      <c r="O116" s="45">
        <v>0</v>
      </c>
      <c r="P116" s="65">
        <v>0</v>
      </c>
      <c r="Q116" s="45">
        <f t="shared" ref="Q116:Q118" si="19">SUM(E116:P116)</f>
        <v>0</v>
      </c>
      <c r="R116" s="46">
        <f>+D116-Q116</f>
        <v>156891</v>
      </c>
    </row>
    <row r="117" spans="1:18" ht="12.75" customHeight="1" thickBot="1" x14ac:dyDescent="0.25">
      <c r="A117" s="38"/>
      <c r="B117" s="39" t="s">
        <v>195</v>
      </c>
      <c r="C117" s="43">
        <f>SUM(C115:C116)</f>
        <v>1066891</v>
      </c>
      <c r="D117" s="43">
        <f>SUM(D115:D116)</f>
        <v>326891</v>
      </c>
      <c r="E117" s="43">
        <f t="shared" ref="E117:P117" si="20">SUM(E115:E115)</f>
        <v>0</v>
      </c>
      <c r="F117" s="43">
        <f>SUM(F115:F115)</f>
        <v>168017.6</v>
      </c>
      <c r="G117" s="43">
        <f t="shared" si="20"/>
        <v>0</v>
      </c>
      <c r="H117" s="43">
        <f t="shared" si="20"/>
        <v>0</v>
      </c>
      <c r="I117" s="43">
        <f t="shared" si="20"/>
        <v>0</v>
      </c>
      <c r="J117" s="43">
        <f t="shared" si="20"/>
        <v>0</v>
      </c>
      <c r="K117" s="43">
        <f t="shared" si="20"/>
        <v>0</v>
      </c>
      <c r="L117" s="43">
        <f t="shared" si="20"/>
        <v>0</v>
      </c>
      <c r="M117" s="43">
        <f t="shared" si="20"/>
        <v>0</v>
      </c>
      <c r="N117" s="43">
        <f t="shared" si="20"/>
        <v>0</v>
      </c>
      <c r="O117" s="43">
        <f t="shared" si="20"/>
        <v>0</v>
      </c>
      <c r="P117" s="43">
        <f t="shared" si="20"/>
        <v>0</v>
      </c>
      <c r="Q117" s="34">
        <f t="shared" si="19"/>
        <v>168017.6</v>
      </c>
      <c r="R117" s="47">
        <f>SUM(R115:R116)</f>
        <v>158873.4</v>
      </c>
    </row>
    <row r="118" spans="1:18" ht="12.75" customHeight="1" thickBot="1" x14ac:dyDescent="0.25">
      <c r="A118" s="48"/>
      <c r="B118" s="49" t="s">
        <v>196</v>
      </c>
      <c r="C118" s="50">
        <f>C115+C116+C110+C102+C66+C35+C114</f>
        <v>17500000</v>
      </c>
      <c r="D118" s="50">
        <f t="shared" ref="D118:P118" si="21">+D117+D110+D102+D66+D35+D114</f>
        <v>17500000</v>
      </c>
      <c r="E118" s="50">
        <f t="shared" si="21"/>
        <v>599093.52</v>
      </c>
      <c r="F118" s="50">
        <f t="shared" si="21"/>
        <v>1297832.5299999998</v>
      </c>
      <c r="G118" s="50">
        <f t="shared" si="21"/>
        <v>937830.74</v>
      </c>
      <c r="H118" s="50">
        <f t="shared" si="21"/>
        <v>848466.37</v>
      </c>
      <c r="I118" s="50">
        <f t="shared" si="21"/>
        <v>882368.24999999988</v>
      </c>
      <c r="J118" s="50">
        <f t="shared" si="21"/>
        <v>868604.97000000009</v>
      </c>
      <c r="K118" s="50">
        <f t="shared" si="21"/>
        <v>1382421.47</v>
      </c>
      <c r="L118" s="50">
        <f t="shared" si="21"/>
        <v>780074.58000000019</v>
      </c>
      <c r="M118" s="50">
        <f t="shared" si="21"/>
        <v>947525.88</v>
      </c>
      <c r="N118" s="50">
        <f t="shared" si="21"/>
        <v>1211284.3599999999</v>
      </c>
      <c r="O118" s="50">
        <f t="shared" si="21"/>
        <v>1233581.73</v>
      </c>
      <c r="P118" s="50">
        <f t="shared" si="21"/>
        <v>1843836.4700000002</v>
      </c>
      <c r="Q118" s="51">
        <f t="shared" si="19"/>
        <v>12832920.870000001</v>
      </c>
      <c r="R118" s="52">
        <f>+R117+R110+R102+R66+R35+R114</f>
        <v>4667079.13</v>
      </c>
    </row>
    <row r="119" spans="1:18" ht="12.75" customHeight="1" x14ac:dyDescent="0.2">
      <c r="A119" s="53"/>
      <c r="B119" s="32"/>
      <c r="C119" s="34"/>
      <c r="D119" s="3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5"/>
      <c r="R119" s="54"/>
    </row>
    <row r="120" spans="1:18" ht="12.75" customHeight="1" x14ac:dyDescent="0.2">
      <c r="A120" s="56"/>
      <c r="B120" s="55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29"/>
      <c r="N120" s="54"/>
      <c r="O120" s="54"/>
      <c r="P120" s="54"/>
      <c r="Q120" s="54"/>
      <c r="R120" s="54"/>
    </row>
    <row r="121" spans="1:18" ht="12.75" customHeight="1" x14ac:dyDescent="0.2">
      <c r="A121" s="56"/>
      <c r="B121" s="55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29"/>
      <c r="N121" s="54"/>
      <c r="O121" s="54"/>
      <c r="P121" s="54"/>
      <c r="Q121" s="54"/>
      <c r="R121" s="54"/>
    </row>
    <row r="122" spans="1:18" ht="12.75" customHeight="1" x14ac:dyDescent="0.2">
      <c r="A122" s="56"/>
      <c r="B122" s="55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29"/>
      <c r="N122" s="54"/>
      <c r="O122" s="54"/>
      <c r="P122" s="54"/>
      <c r="Q122" s="54"/>
      <c r="R122" s="54"/>
    </row>
    <row r="123" spans="1:18" ht="12.75" customHeight="1" x14ac:dyDescent="0.2">
      <c r="A123" s="56"/>
      <c r="B123" s="55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29"/>
      <c r="N123" s="54"/>
      <c r="O123" s="54"/>
      <c r="P123" s="54"/>
      <c r="Q123" s="54"/>
      <c r="R123" s="54"/>
    </row>
    <row r="124" spans="1:18" ht="12.75" customHeight="1" x14ac:dyDescent="0.2">
      <c r="A124" s="57"/>
      <c r="B124" s="58" t="s">
        <v>197</v>
      </c>
      <c r="C124" s="59"/>
      <c r="D124" s="60" t="s">
        <v>198</v>
      </c>
      <c r="E124" s="61" t="s">
        <v>199</v>
      </c>
      <c r="F124" s="62"/>
      <c r="G124" s="54"/>
      <c r="H124" s="54"/>
      <c r="I124" s="54"/>
      <c r="J124" s="54"/>
      <c r="K124" s="54"/>
      <c r="L124" s="54"/>
      <c r="M124" s="34"/>
      <c r="N124" s="54"/>
      <c r="O124" s="54"/>
      <c r="P124" s="54"/>
      <c r="Q124" s="54"/>
      <c r="R124" s="55"/>
    </row>
    <row r="125" spans="1:18" ht="12.75" customHeight="1" x14ac:dyDescent="0.2">
      <c r="A125" s="56"/>
      <c r="B125" s="61" t="s">
        <v>200</v>
      </c>
      <c r="C125" s="59"/>
      <c r="D125" s="61"/>
      <c r="E125" s="61" t="s">
        <v>201</v>
      </c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</row>
  </sheetData>
  <sortState ref="A99:O104">
    <sortCondition ref="A99:A104"/>
  </sortState>
  <mergeCells count="6">
    <mergeCell ref="A13:R13"/>
    <mergeCell ref="A14:R14"/>
    <mergeCell ref="A15:R15"/>
    <mergeCell ref="B2:Q2"/>
    <mergeCell ref="B3:Q3"/>
    <mergeCell ref="B4:Q4"/>
  </mergeCells>
  <phoneticPr fontId="0" type="noConversion"/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2022-01-19T14:20:51Z</dcterms:modified>
</cp:coreProperties>
</file>