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5 Mayo 2021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6" i="2" l="1"/>
  <c r="P117" i="2" s="1"/>
  <c r="O116" i="2"/>
  <c r="O117" i="2" s="1"/>
  <c r="N116" i="2"/>
  <c r="N117" i="2" s="1"/>
  <c r="M116" i="2"/>
  <c r="M117" i="2" s="1"/>
  <c r="L116" i="2"/>
  <c r="L117" i="2" s="1"/>
  <c r="K116" i="2"/>
  <c r="K117" i="2" s="1"/>
  <c r="J116" i="2"/>
  <c r="J117" i="2" s="1"/>
  <c r="I116" i="2"/>
  <c r="I117" i="2" s="1"/>
  <c r="H116" i="2"/>
  <c r="H117" i="2" s="1"/>
  <c r="G116" i="2"/>
  <c r="G117" i="2" s="1"/>
  <c r="F116" i="2"/>
  <c r="F117" i="2" s="1"/>
  <c r="E116" i="2"/>
  <c r="E117" i="2" s="1"/>
  <c r="C116" i="2"/>
  <c r="R115" i="2"/>
  <c r="Q115" i="2"/>
  <c r="D115" i="2"/>
  <c r="Q114" i="2"/>
  <c r="D114" i="2"/>
  <c r="D116" i="2" s="1"/>
  <c r="P113" i="2"/>
  <c r="O113" i="2"/>
  <c r="N113" i="2"/>
  <c r="M113" i="2"/>
  <c r="L113" i="2"/>
  <c r="K113" i="2"/>
  <c r="J113" i="2"/>
  <c r="I113" i="2"/>
  <c r="H113" i="2"/>
  <c r="G113" i="2"/>
  <c r="F113" i="2"/>
  <c r="E113" i="2"/>
  <c r="Q113" i="2" s="1"/>
  <c r="C113" i="2"/>
  <c r="Q112" i="2"/>
  <c r="D112" i="2"/>
  <c r="D113" i="2" s="1"/>
  <c r="Q111" i="2"/>
  <c r="R111" i="2" s="1"/>
  <c r="D111" i="2"/>
  <c r="R110" i="2"/>
  <c r="Q110" i="2"/>
  <c r="D110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Q109" i="2" s="1"/>
  <c r="C109" i="2"/>
  <c r="C117" i="2" s="1"/>
  <c r="Q108" i="2"/>
  <c r="R108" i="2" s="1"/>
  <c r="Q107" i="2"/>
  <c r="R107" i="2" s="1"/>
  <c r="D107" i="2"/>
  <c r="R106" i="2"/>
  <c r="Q106" i="2"/>
  <c r="Q105" i="2"/>
  <c r="D105" i="2"/>
  <c r="R105" i="2" s="1"/>
  <c r="Q104" i="2"/>
  <c r="R104" i="2" s="1"/>
  <c r="Q103" i="2"/>
  <c r="D103" i="2"/>
  <c r="R103" i="2" s="1"/>
  <c r="Q102" i="2"/>
  <c r="D102" i="2"/>
  <c r="D109" i="2" s="1"/>
  <c r="P101" i="2"/>
  <c r="O101" i="2"/>
  <c r="N101" i="2"/>
  <c r="M101" i="2"/>
  <c r="L101" i="2"/>
  <c r="K101" i="2"/>
  <c r="J101" i="2"/>
  <c r="I101" i="2"/>
  <c r="H101" i="2"/>
  <c r="G101" i="2"/>
  <c r="F101" i="2"/>
  <c r="E101" i="2"/>
  <c r="Q101" i="2" s="1"/>
  <c r="C101" i="2"/>
  <c r="Q100" i="2"/>
  <c r="R100" i="2" s="1"/>
  <c r="Q99" i="2"/>
  <c r="R99" i="2" s="1"/>
  <c r="Q98" i="2"/>
  <c r="R98" i="2" s="1"/>
  <c r="Q97" i="2"/>
  <c r="D97" i="2"/>
  <c r="R97" i="2" s="1"/>
  <c r="Q96" i="2"/>
  <c r="D96" i="2"/>
  <c r="R96" i="2" s="1"/>
  <c r="Q95" i="2"/>
  <c r="R95" i="2" s="1"/>
  <c r="D95" i="2"/>
  <c r="R94" i="2"/>
  <c r="Q94" i="2"/>
  <c r="D94" i="2"/>
  <c r="Q93" i="2"/>
  <c r="D93" i="2"/>
  <c r="R93" i="2" s="1"/>
  <c r="Q92" i="2"/>
  <c r="D92" i="2"/>
  <c r="R92" i="2" s="1"/>
  <c r="Q91" i="2"/>
  <c r="R91" i="2" s="1"/>
  <c r="D91" i="2"/>
  <c r="R90" i="2"/>
  <c r="Q90" i="2"/>
  <c r="D90" i="2"/>
  <c r="Q89" i="2"/>
  <c r="D89" i="2"/>
  <c r="R89" i="2" s="1"/>
  <c r="Q88" i="2"/>
  <c r="D88" i="2"/>
  <c r="R88" i="2" s="1"/>
  <c r="Q87" i="2"/>
  <c r="R87" i="2" s="1"/>
  <c r="D87" i="2"/>
  <c r="R86" i="2"/>
  <c r="Q86" i="2"/>
  <c r="D86" i="2"/>
  <c r="Q85" i="2"/>
  <c r="D85" i="2"/>
  <c r="R85" i="2" s="1"/>
  <c r="Q84" i="2"/>
  <c r="D84" i="2"/>
  <c r="R84" i="2" s="1"/>
  <c r="Q83" i="2"/>
  <c r="R83" i="2" s="1"/>
  <c r="Q82" i="2"/>
  <c r="R82" i="2" s="1"/>
  <c r="Q81" i="2"/>
  <c r="R81" i="2" s="1"/>
  <c r="Q80" i="2"/>
  <c r="D80" i="2"/>
  <c r="R80" i="2" s="1"/>
  <c r="Q79" i="2"/>
  <c r="D79" i="2"/>
  <c r="R79" i="2" s="1"/>
  <c r="Q78" i="2"/>
  <c r="R78" i="2" s="1"/>
  <c r="D78" i="2"/>
  <c r="R77" i="2"/>
  <c r="Q77" i="2"/>
  <c r="D77" i="2"/>
  <c r="Q76" i="2"/>
  <c r="D76" i="2"/>
  <c r="R76" i="2" s="1"/>
  <c r="Q75" i="2"/>
  <c r="D75" i="2"/>
  <c r="R75" i="2" s="1"/>
  <c r="Q74" i="2"/>
  <c r="R74" i="2" s="1"/>
  <c r="D74" i="2"/>
  <c r="R73" i="2"/>
  <c r="Q73" i="2"/>
  <c r="D73" i="2"/>
  <c r="Q72" i="2"/>
  <c r="D72" i="2"/>
  <c r="R72" i="2" s="1"/>
  <c r="Q71" i="2"/>
  <c r="D71" i="2"/>
  <c r="R71" i="2" s="1"/>
  <c r="Q70" i="2"/>
  <c r="R70" i="2" s="1"/>
  <c r="D70" i="2"/>
  <c r="R69" i="2"/>
  <c r="Q69" i="2"/>
  <c r="D69" i="2"/>
  <c r="Q68" i="2"/>
  <c r="D68" i="2"/>
  <c r="R68" i="2" s="1"/>
  <c r="Q67" i="2"/>
  <c r="D67" i="2"/>
  <c r="R67" i="2" s="1"/>
  <c r="Q66" i="2"/>
  <c r="R66" i="2" s="1"/>
  <c r="D66" i="2"/>
  <c r="D101" i="2" s="1"/>
  <c r="P65" i="2"/>
  <c r="O65" i="2"/>
  <c r="N65" i="2"/>
  <c r="M65" i="2"/>
  <c r="L65" i="2"/>
  <c r="K65" i="2"/>
  <c r="J65" i="2"/>
  <c r="I65" i="2"/>
  <c r="H65" i="2"/>
  <c r="G65" i="2"/>
  <c r="F65" i="2"/>
  <c r="E65" i="2"/>
  <c r="Q65" i="2" s="1"/>
  <c r="C65" i="2"/>
  <c r="R64" i="2"/>
  <c r="Q64" i="2"/>
  <c r="D64" i="2"/>
  <c r="Q63" i="2"/>
  <c r="D63" i="2"/>
  <c r="R63" i="2" s="1"/>
  <c r="Q62" i="2"/>
  <c r="D62" i="2"/>
  <c r="R62" i="2" s="1"/>
  <c r="Q61" i="2"/>
  <c r="R61" i="2" s="1"/>
  <c r="Q60" i="2"/>
  <c r="R60" i="2" s="1"/>
  <c r="D60" i="2"/>
  <c r="Q59" i="2"/>
  <c r="R59" i="2" s="1"/>
  <c r="R58" i="2"/>
  <c r="Q58" i="2"/>
  <c r="Q57" i="2"/>
  <c r="R57" i="2" s="1"/>
  <c r="R56" i="2"/>
  <c r="Q56" i="2"/>
  <c r="Q55" i="2"/>
  <c r="D55" i="2"/>
  <c r="R55" i="2" s="1"/>
  <c r="R54" i="2"/>
  <c r="Q54" i="2"/>
  <c r="Q53" i="2"/>
  <c r="R53" i="2" s="1"/>
  <c r="Q52" i="2"/>
  <c r="D52" i="2"/>
  <c r="R52" i="2" s="1"/>
  <c r="R51" i="2"/>
  <c r="Q51" i="2"/>
  <c r="D51" i="2"/>
  <c r="Q50" i="2"/>
  <c r="R50" i="2" s="1"/>
  <c r="D50" i="2"/>
  <c r="Q49" i="2"/>
  <c r="D49" i="2"/>
  <c r="R49" i="2" s="1"/>
  <c r="Q48" i="2"/>
  <c r="D48" i="2"/>
  <c r="R48" i="2" s="1"/>
  <c r="R47" i="2"/>
  <c r="Q47" i="2"/>
  <c r="Q46" i="2"/>
  <c r="R46" i="2" s="1"/>
  <c r="R45" i="2"/>
  <c r="Q45" i="2"/>
  <c r="D45" i="2"/>
  <c r="Q44" i="2"/>
  <c r="R44" i="2" s="1"/>
  <c r="D44" i="2"/>
  <c r="Q43" i="2"/>
  <c r="D43" i="2"/>
  <c r="R43" i="2" s="1"/>
  <c r="Q42" i="2"/>
  <c r="D42" i="2"/>
  <c r="R42" i="2" s="1"/>
  <c r="R41" i="2"/>
  <c r="Q41" i="2"/>
  <c r="D41" i="2"/>
  <c r="Q40" i="2"/>
  <c r="R40" i="2" s="1"/>
  <c r="D40" i="2"/>
  <c r="Q39" i="2"/>
  <c r="R39" i="2" s="1"/>
  <c r="R38" i="2"/>
  <c r="Q38" i="2"/>
  <c r="D38" i="2"/>
  <c r="Q37" i="2"/>
  <c r="R37" i="2" s="1"/>
  <c r="D37" i="2"/>
  <c r="Q36" i="2"/>
  <c r="D36" i="2"/>
  <c r="R36" i="2" s="1"/>
  <c r="Q35" i="2"/>
  <c r="D35" i="2"/>
  <c r="R35" i="2" s="1"/>
  <c r="P34" i="2"/>
  <c r="O34" i="2"/>
  <c r="N34" i="2"/>
  <c r="M34" i="2"/>
  <c r="L34" i="2"/>
  <c r="K34" i="2"/>
  <c r="J34" i="2"/>
  <c r="I34" i="2"/>
  <c r="H34" i="2"/>
  <c r="G34" i="2"/>
  <c r="F34" i="2"/>
  <c r="E34" i="2"/>
  <c r="Q34" i="2" s="1"/>
  <c r="C34" i="2"/>
  <c r="R33" i="2"/>
  <c r="Q33" i="2"/>
  <c r="D33" i="2"/>
  <c r="Q32" i="2"/>
  <c r="R32" i="2" s="1"/>
  <c r="D32" i="2"/>
  <c r="Q31" i="2"/>
  <c r="D31" i="2"/>
  <c r="R31" i="2" s="1"/>
  <c r="Q30" i="2"/>
  <c r="D30" i="2"/>
  <c r="R30" i="2" s="1"/>
  <c r="R29" i="2"/>
  <c r="Q29" i="2"/>
  <c r="D29" i="2"/>
  <c r="Q28" i="2"/>
  <c r="R28" i="2" s="1"/>
  <c r="D28" i="2"/>
  <c r="Q27" i="2"/>
  <c r="D27" i="2"/>
  <c r="R27" i="2" s="1"/>
  <c r="Q26" i="2"/>
  <c r="D26" i="2"/>
  <c r="R26" i="2" s="1"/>
  <c r="R25" i="2"/>
  <c r="Q25" i="2"/>
  <c r="D25" i="2"/>
  <c r="Q24" i="2"/>
  <c r="R24" i="2" s="1"/>
  <c r="D24" i="2"/>
  <c r="Q23" i="2"/>
  <c r="D23" i="2"/>
  <c r="R23" i="2" s="1"/>
  <c r="Q22" i="2"/>
  <c r="D22" i="2"/>
  <c r="R22" i="2" s="1"/>
  <c r="R21" i="2"/>
  <c r="Q21" i="2"/>
  <c r="D21" i="2"/>
  <c r="Q20" i="2"/>
  <c r="R20" i="2" s="1"/>
  <c r="D20" i="2"/>
  <c r="Q19" i="2"/>
  <c r="D19" i="2"/>
  <c r="R19" i="2" s="1"/>
  <c r="Q18" i="2"/>
  <c r="D18" i="2"/>
  <c r="R18" i="2" s="1"/>
  <c r="A15" i="2"/>
  <c r="R34" i="2" l="1"/>
  <c r="Q117" i="2"/>
  <c r="R65" i="2"/>
  <c r="R101" i="2"/>
  <c r="R114" i="2"/>
  <c r="R116" i="2" s="1"/>
  <c r="D34" i="2"/>
  <c r="D65" i="2"/>
  <c r="D117" i="2" s="1"/>
  <c r="R102" i="2"/>
  <c r="R109" i="2" s="1"/>
  <c r="R112" i="2"/>
  <c r="R113" i="2" s="1"/>
  <c r="Q116" i="2"/>
  <c r="R117" i="2" l="1"/>
</calcChain>
</file>

<file path=xl/sharedStrings.xml><?xml version="1.0" encoding="utf-8"?>
<sst xmlns="http://schemas.openxmlformats.org/spreadsheetml/2006/main" count="204" uniqueCount="204">
  <si>
    <t>DESCRIPCION</t>
  </si>
  <si>
    <t>VIGENTE</t>
  </si>
  <si>
    <t xml:space="preserve"> 011</t>
  </si>
  <si>
    <t xml:space="preserve"> 012</t>
  </si>
  <si>
    <t xml:space="preserve"> 014</t>
  </si>
  <si>
    <t xml:space="preserve"> 015</t>
  </si>
  <si>
    <t xml:space="preserve"> 031</t>
  </si>
  <si>
    <t xml:space="preserve"> 033</t>
  </si>
  <si>
    <t xml:space="preserve"> 051</t>
  </si>
  <si>
    <t xml:space="preserve"> 061</t>
  </si>
  <si>
    <t xml:space="preserve"> 063</t>
  </si>
  <si>
    <t xml:space="preserve"> 071</t>
  </si>
  <si>
    <t xml:space="preserve"> 072</t>
  </si>
  <si>
    <t xml:space="preserve"> 073</t>
  </si>
  <si>
    <t xml:space="preserve"> 111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</si>
  <si>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</si>
  <si>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</si>
  <si>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</si>
  <si>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</si>
  <si>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</si>
  <si>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</si>
  <si>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 xml:space="preserve"> 142</t>
  </si>
  <si>
    <t xml:space="preserve"> 143</t>
  </si>
  <si>
    <t xml:space="preserve"> 165</t>
  </si>
  <si>
    <t xml:space="preserve"> 169</t>
  </si>
  <si>
    <t xml:space="preserve"> 183</t>
  </si>
  <si>
    <t xml:space="preserve"> 191</t>
  </si>
  <si>
    <t xml:space="preserve"> 195</t>
  </si>
  <si>
    <t xml:space="preserve"> 243</t>
  </si>
  <si>
    <t xml:space="preserve"> 253</t>
  </si>
  <si>
    <t xml:space="preserve"> 262</t>
  </si>
  <si>
    <t xml:space="preserve"> 264</t>
  </si>
  <si>
    <t xml:space="preserve"> 268</t>
  </si>
  <si>
    <t xml:space="preserve"> 291</t>
  </si>
  <si>
    <t xml:space="preserve"> 292</t>
  </si>
  <si>
    <t xml:space="preserve"> 297</t>
  </si>
  <si>
    <t xml:space="preserve"> 298</t>
  </si>
  <si>
    <t xml:space="preserve"> 322</t>
  </si>
  <si>
    <t xml:space="preserve"> 328</t>
  </si>
  <si>
    <t xml:space="preserve"> 329</t>
  </si>
  <si>
    <t xml:space="preserve"> 413</t>
  </si>
  <si>
    <t xml:space="preserve"> 415</t>
  </si>
  <si>
    <t xml:space="preserve"> 456</t>
  </si>
  <si>
    <t>SALDO</t>
  </si>
  <si>
    <t>TOTAL</t>
  </si>
  <si>
    <t>EJECUCION PRESUPUESTARIA POR RENGLON DE GASTOS</t>
  </si>
  <si>
    <t>GASTO</t>
  </si>
  <si>
    <t>ASIGNADO</t>
  </si>
  <si>
    <t xml:space="preserve"> 174</t>
  </si>
  <si>
    <t xml:space="preserve"> 214</t>
  </si>
  <si>
    <t>FEBRERO</t>
  </si>
  <si>
    <t>PERSONAL PERMANENTE</t>
  </si>
  <si>
    <t>COMPLEMENTO PERSONAL AL SALARIO DEL PERSONAL PERMANENTE</t>
  </si>
  <si>
    <t xml:space="preserve"> 013</t>
  </si>
  <si>
    <t>COMPLEMENTO POR ANTIGÜEDAD AL PERSONAL PERMANENTE</t>
  </si>
  <si>
    <t>COMPLEMENTO POR CALIDAD PROFESIONAL AL PERSONAL PERMANENTE</t>
  </si>
  <si>
    <t>COMPLEMENTOS ESPECIFICOS AL PERSONAL PERMANENTE</t>
  </si>
  <si>
    <t>JORNALES</t>
  </si>
  <si>
    <t xml:space="preserve"> 032</t>
  </si>
  <si>
    <t>COMP. POR ANTIGUEDAD AL PERSONAL POR JORNAL</t>
  </si>
  <si>
    <t>COMP. ESPECIFICOS AL PERSONAL POR JORNAL</t>
  </si>
  <si>
    <t>APORTE PATRONAL AL IGSS</t>
  </si>
  <si>
    <t>DIETAS</t>
  </si>
  <si>
    <t>GASTOS DE REPRESENTACION EN EL INTERIOR</t>
  </si>
  <si>
    <t>AGUINALDO</t>
  </si>
  <si>
    <t>BONIFICACION ANUAL (BONO 14)</t>
  </si>
  <si>
    <t>BONO VACACIONAL</t>
  </si>
  <si>
    <t>ENERGIA ELECTRICA</t>
  </si>
  <si>
    <t>TELEFONIA</t>
  </si>
  <si>
    <t>CORREOS Y TELEGRAFOS</t>
  </si>
  <si>
    <t>DIVULGACION E INFORMACION</t>
  </si>
  <si>
    <t>IMPRESION, ENCUADERNACION Y REPRODUCCION</t>
  </si>
  <si>
    <t>VIATICOS EN EL INTERIOR</t>
  </si>
  <si>
    <t>TRANSPORTE DE PERSONAS</t>
  </si>
  <si>
    <t>FLETES</t>
  </si>
  <si>
    <t>ALMACENAJE</t>
  </si>
  <si>
    <t xml:space="preserve"> 158</t>
  </si>
  <si>
    <t>DERECHOS DE BIENES INTANGIBLES</t>
  </si>
  <si>
    <t xml:space="preserve"> 162</t>
  </si>
  <si>
    <t>SERVICIOS JURIDICOS</t>
  </si>
  <si>
    <t>PRIMAS Y GASTOS DE SEGUROS Y FIANZAS</t>
  </si>
  <si>
    <t xml:space="preserve"> 194</t>
  </si>
  <si>
    <t>GASTOS BANCARIOS, COMISIONES Y OTROS GASTOS</t>
  </si>
  <si>
    <t>IMPUESTOS, DERECHOS Y TASAS</t>
  </si>
  <si>
    <t xml:space="preserve"> 196</t>
  </si>
  <si>
    <t>SERVICIOS DE ATENCION Y PROTOCOLO</t>
  </si>
  <si>
    <t xml:space="preserve"> 199</t>
  </si>
  <si>
    <t xml:space="preserve"> 211</t>
  </si>
  <si>
    <t>ALIMENTOS PARA PERSONAS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</si>
  <si>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</si>
  <si>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</si>
  <si>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</si>
  <si>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</si>
  <si>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</si>
  <si>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</si>
  <si>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</si>
  <si>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</si>
  <si>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</si>
  <si>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</si>
  <si>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</si>
  <si>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</si>
  <si>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</si>
  <si>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</si>
  <si>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</si>
  <si>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</si>
  <si>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</si>
  <si>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LLANTAS Y NEUMATICOS</t>
  </si>
  <si>
    <t xml:space="preserve"> 254</t>
  </si>
  <si>
    <t>ARTICULOS DE CAUCHO</t>
  </si>
  <si>
    <t>COMBUSTIBLES Y LUBRICANTES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</si>
  <si>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</si>
  <si>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</si>
  <si>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</si>
  <si>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</si>
  <si>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</si>
  <si>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>PRODUCTOS PLASTICOS, NYLON, VINIL Y P.V.C.</t>
  </si>
  <si>
    <t xml:space="preserve"> 272</t>
  </si>
  <si>
    <t>PRODUCTOS DE VIDRIO</t>
  </si>
  <si>
    <t xml:space="preserve"> 283</t>
  </si>
  <si>
    <t xml:space="preserve"> 284</t>
  </si>
  <si>
    <t>ESTRUCTURAS METALICAS ACABADAS</t>
  </si>
  <si>
    <t xml:space="preserve"> 286</t>
  </si>
  <si>
    <t>HERRAMIENTAS MENORES</t>
  </si>
  <si>
    <t>UTILES DE OFICINA</t>
  </si>
  <si>
    <t>UTILES DE LIMPIEZA Y PRODUCTOS SANITARIOS</t>
  </si>
  <si>
    <t xml:space="preserve"> 296</t>
  </si>
  <si>
    <t>UTILES DE COCINA Y COMEDOR</t>
  </si>
  <si>
    <t>UTILES, ACCESORIOS Y MATERIALES ELECTRICOS</t>
  </si>
  <si>
    <t>ACCESORIOS Y REPUESTOS EN GENERAL</t>
  </si>
  <si>
    <t xml:space="preserve"> 299</t>
  </si>
  <si>
    <t>OTROS MATERIALES Y SUMINISTROS</t>
  </si>
  <si>
    <t xml:space="preserve"> 324</t>
  </si>
  <si>
    <t>EQUIPO EDUCACIONAL, CULTURAL Y RECREATIVO</t>
  </si>
  <si>
    <t xml:space="preserve"> 326</t>
  </si>
  <si>
    <t>EQUIPO PARA COMUNICACIONES</t>
  </si>
  <si>
    <t>EQUIPO DE COMPUTO</t>
  </si>
  <si>
    <t>OTRAS MAQUINARIAS Y EQUIPOS</t>
  </si>
  <si>
    <t>MARZO</t>
  </si>
  <si>
    <t>AGUA</t>
  </si>
  <si>
    <t>SERVICIOS DE VIGILANCIA</t>
  </si>
  <si>
    <t>OTROS PRODUCTOS QUIMICOS Y CONEXOS</t>
  </si>
  <si>
    <t>VACACIONES PAGADAS POR RETIRO</t>
  </si>
  <si>
    <t>SERVICIOS GUBERNAMENTALES DE FISCALIZACION</t>
  </si>
  <si>
    <t>SERVICIOS DE CAPACITACION</t>
  </si>
  <si>
    <t>ABRIL</t>
  </si>
  <si>
    <t>JUNIO</t>
  </si>
  <si>
    <t>JULIO</t>
  </si>
  <si>
    <t>AGOSTO</t>
  </si>
  <si>
    <t>CEMENTO</t>
  </si>
  <si>
    <t>SEPTIEMBRE</t>
  </si>
  <si>
    <t>OCTUBRE</t>
  </si>
  <si>
    <t>NOVIEMBRE</t>
  </si>
  <si>
    <t>DICIEMBRE</t>
  </si>
  <si>
    <t>ENERO</t>
  </si>
  <si>
    <t>EXTRACCION DE BASURA Y DESTRUCCION DE DESECHOS SOLIDOS</t>
  </si>
  <si>
    <t>OTROS PRODUCTOS METALICOS</t>
  </si>
  <si>
    <t>SERVICIOS DE INFORMATICA Y SISTEMAS COMPUTARIZADOS</t>
  </si>
  <si>
    <t>ARTICULOS DE CUERO</t>
  </si>
  <si>
    <t>Vo.Bo.</t>
  </si>
  <si>
    <t xml:space="preserve">     Director Financiero</t>
  </si>
  <si>
    <t>GRUPO "100"</t>
  </si>
  <si>
    <t>GRUPO "300"</t>
  </si>
  <si>
    <t>GRUPO "400"</t>
  </si>
  <si>
    <t>GRUPO "900"</t>
  </si>
  <si>
    <t>GRUPO "000"</t>
  </si>
  <si>
    <t>GRUPO "200"</t>
  </si>
  <si>
    <t>SENTENCIAS JUDICIALES</t>
  </si>
  <si>
    <t>RENGLON</t>
  </si>
  <si>
    <t xml:space="preserve"> 913</t>
  </si>
  <si>
    <t>ELEMENTOS Y COMPUESTOS QUIMICOS</t>
  </si>
  <si>
    <t>COMPENSACION POR KILOMETRO RECORRIDO</t>
  </si>
  <si>
    <t>Elaborado por: Licda. Blanca Isabel Martinez Chun</t>
  </si>
  <si>
    <t>Encargada de Presupuesto</t>
  </si>
  <si>
    <t>POMEZ CAL Y YESO</t>
  </si>
  <si>
    <t>MANTENIMIENTO Y REPARACION DE  EQUIPO DE OFICINA</t>
  </si>
  <si>
    <t>MANTENIMIENTO Y REPARACION DE  MEDIOS DE TRANSPORTE</t>
  </si>
  <si>
    <t>MANTENIMIENTO Y REPARACION DE  OTRAS MAQUINARIAS Y EQUIPOS</t>
  </si>
  <si>
    <t>MANTENIMIENTO Y REPARACION DE INSTALACIONES</t>
  </si>
  <si>
    <t xml:space="preserve">OTROS SERVICIOS </t>
  </si>
  <si>
    <t>PRODUCTOS DE METAL Y SUS ALEACIONES</t>
  </si>
  <si>
    <t>MANTENIMIENTO Y REPARACION DE EQUIPO DE COMPUTO</t>
  </si>
  <si>
    <t>MANTENIMIENTO Y REPARACION DE  EDIFICIOS</t>
  </si>
  <si>
    <t>PRODUCTOS AGROFORESTALES., MADERA, CORCHO Y SUS MANUFACTURAS.</t>
  </si>
  <si>
    <t>MOBILIARIO Y EQUIPO DE OFICINA</t>
  </si>
  <si>
    <t>IMDEMINIZACIONES AL PERSONAL</t>
  </si>
  <si>
    <t>OTRAS REMUNERACIONES DE PERSONAL TEMPORAL</t>
  </si>
  <si>
    <t>EQUIPO DE TRANSPORTE</t>
  </si>
  <si>
    <t>APORTE PARA CLASES PASIVAS</t>
  </si>
  <si>
    <t>CREDITOS DE RESERVA</t>
  </si>
  <si>
    <t>UTILES MENORES, SUMINISTROS E INSTRUMENTAL MEDICO-QUIRURGICOS, DE LABORATORIO Y CUIDADO DE LA SALUD</t>
  </si>
  <si>
    <t>Lic. MA Carlos Antonio Ramirez Peralta</t>
  </si>
  <si>
    <t>EJERCICIO 2,021</t>
  </si>
  <si>
    <t>SERVICIOS DE INGENIERIA, ARQUITECTURA Y SUPERVISION DE OBRAS</t>
  </si>
  <si>
    <t>OTROS ESTUDIOS Y/O SERVICIOS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</si>
  <si>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</si>
  <si>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</si>
  <si>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</si>
  <si>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</si>
  <si>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</si>
  <si>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</si>
  <si>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MES: MAYO 2021</t>
  </si>
  <si>
    <t>FECHA DE ACTUALIZACIÓN: 10 DE JUNIO DE 2021</t>
  </si>
  <si>
    <t>MAYO</t>
  </si>
  <si>
    <t>CONSTRUCCIONES DE BIENES NACIONALES DE USO NO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</si>
</sst>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1" fillId="0" borderId="0" xfId="5" applyFont="1" applyFill="1" applyBorder="1" applyAlignment="1"/>
    <xf numFmtId="0" fontId="2" fillId="0" borderId="0" xfId="5" applyFont="1" applyFill="1" applyAlignment="1">
      <alignment vertical="top"/>
    </xf>
    <xf numFmtId="4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horizontal="right" vertical="top" wrapText="1"/>
    </xf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4" fontId="2" fillId="0" borderId="5" xfId="5" applyNumberFormat="1" applyFont="1" applyFill="1" applyBorder="1" applyAlignment="1"/>
    <xf numFmtId="0" fontId="2" fillId="0" borderId="6" xfId="5" applyFont="1" applyFill="1" applyBorder="1" applyAlignment="1"/>
    <xf numFmtId="0" fontId="2" fillId="0" borderId="0" xfId="5" applyFont="1" applyFill="1" applyAlignment="1"/>
    <xf numFmtId="0" fontId="2" fillId="0" borderId="7" xfId="5" applyFont="1" applyFill="1" applyBorder="1" applyAlignment="1">
      <alignment horizontal="center"/>
    </xf>
    <xf numFmtId="0" fontId="2" fillId="0" borderId="8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19" xfId="5" applyFont="1" applyFill="1" applyBorder="1" applyAlignment="1">
      <alignment horizontal="center"/>
    </xf>
    <xf numFmtId="0" fontId="9" fillId="0" borderId="14" xfId="5" applyFont="1" applyFill="1" applyBorder="1" applyAlignment="1"/>
    <xf numFmtId="0" fontId="2" fillId="0" borderId="14" xfId="5" applyFont="1" applyFill="1" applyBorder="1" applyAlignment="1"/>
    <xf numFmtId="4" fontId="2" fillId="0" borderId="14" xfId="5" applyNumberFormat="1" applyFont="1" applyFill="1" applyBorder="1" applyAlignment="1"/>
    <xf numFmtId="0" fontId="2" fillId="0" borderId="15" xfId="5" applyFont="1" applyFill="1" applyBorder="1" applyAlignment="1"/>
    <xf numFmtId="0" fontId="10" fillId="0" borderId="0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8" xfId="5" applyFont="1" applyFill="1" applyBorder="1" applyAlignment="1">
      <alignment horizontal="center"/>
    </xf>
    <xf numFmtId="0" fontId="7" fillId="0" borderId="7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4" fontId="4" fillId="0" borderId="8" xfId="5" applyNumberFormat="1" applyFont="1" applyFill="1" applyBorder="1" applyAlignment="1"/>
    <xf numFmtId="0" fontId="9" fillId="0" borderId="7" xfId="5" applyFont="1" applyFill="1" applyBorder="1" applyAlignment="1">
      <alignment horizontal="center"/>
    </xf>
    <xf numFmtId="4" fontId="9" fillId="0" borderId="0" xfId="5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8" xfId="5" applyFont="1" applyFill="1" applyBorder="1" applyAlignment="1">
      <alignment horizontal="center"/>
    </xf>
    <xf numFmtId="0" fontId="1" fillId="0" borderId="7" xfId="5" applyFont="1" applyFill="1" applyBorder="1" applyAlignment="1">
      <alignment horizontal="center"/>
    </xf>
    <xf numFmtId="4" fontId="1" fillId="0" borderId="0" xfId="5" applyNumberFormat="1" applyFont="1" applyFill="1" applyBorder="1" applyAlignment="1"/>
    <xf numFmtId="4" fontId="1" fillId="0" borderId="8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0" fontId="1" fillId="0" borderId="9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4" fontId="9" fillId="0" borderId="1" xfId="5" applyNumberFormat="1" applyFont="1" applyFill="1" applyBorder="1" applyAlignment="1"/>
    <xf numFmtId="4" fontId="9" fillId="0" borderId="10" xfId="5" applyNumberFormat="1" applyFont="1" applyFill="1" applyBorder="1" applyAlignment="1"/>
    <xf numFmtId="4" fontId="9" fillId="0" borderId="12" xfId="5" applyNumberFormat="1" applyFont="1" applyFill="1" applyBorder="1" applyAlignment="1"/>
    <xf numFmtId="4" fontId="9" fillId="0" borderId="3" xfId="5" applyNumberFormat="1" applyFont="1" applyFill="1" applyBorder="1" applyAlignment="1"/>
    <xf numFmtId="4" fontId="9" fillId="0" borderId="13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1" fillId="0" borderId="17" xfId="5" applyNumberFormat="1" applyFont="1" applyFill="1" applyBorder="1" applyAlignment="1"/>
    <xf numFmtId="4" fontId="9" fillId="0" borderId="18" xfId="5" applyNumberFormat="1" applyFont="1" applyFill="1" applyBorder="1" applyAlignment="1"/>
    <xf numFmtId="0" fontId="1" fillId="0" borderId="11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4" fontId="9" fillId="0" borderId="14" xfId="5" applyNumberFormat="1" applyFont="1" applyFill="1" applyBorder="1" applyAlignment="1"/>
    <xf numFmtId="4" fontId="9" fillId="0" borderId="2" xfId="5" applyNumberFormat="1" applyFont="1" applyFill="1" applyBorder="1" applyAlignment="1"/>
    <xf numFmtId="4" fontId="9" fillId="0" borderId="15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3" fillId="0" borderId="0" xfId="5" applyFont="1" applyFill="1" applyAlignment="1"/>
    <xf numFmtId="0" fontId="3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3" fillId="0" borderId="0" xfId="5" applyFont="1" applyFill="1" applyAlignment="1">
      <alignment horizontal="right"/>
    </xf>
    <xf numFmtId="0" fontId="3" fillId="0" borderId="0" xfId="5" applyFont="1" applyFill="1"/>
    <xf numFmtId="4" fontId="9" fillId="0" borderId="0" xfId="5" applyNumberFormat="1" applyFont="1" applyFill="1" applyAlignment="1"/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.%2001%20ENERO%20AL%2031%20de%20mayo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-31-05-2021"/>
    </sheetNames>
    <sheetDataSet>
      <sheetData sheetId="0">
        <row r="15">
          <cell r="A15" t="str">
            <v>032</v>
          </cell>
          <cell r="B15">
            <v>21</v>
          </cell>
          <cell r="C15" t="str">
            <v>COMPLEMENTO POR ANTIGUEDAD AL PERSONAL POR JORNAL</v>
          </cell>
          <cell r="D15">
            <v>10800</v>
          </cell>
          <cell r="F15">
            <v>10800</v>
          </cell>
          <cell r="G15">
            <v>305</v>
          </cell>
          <cell r="H15">
            <v>305</v>
          </cell>
          <cell r="I15">
            <v>305</v>
          </cell>
          <cell r="J15">
            <v>305</v>
          </cell>
          <cell r="K15">
            <v>305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1525</v>
          </cell>
          <cell r="T15">
            <v>9275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4"/>
  <sheetViews>
    <sheetView showGridLines="0" tabSelected="1" showOutlineSymbols="0" zoomScaleNormal="100" workbookViewId="0">
      <selection activeCell="P22" sqref="P22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8" width="10.140625" style="3" customWidth="1"/>
    <col min="9" max="9" width="10.140625" style="3" hidden="1" customWidth="1"/>
    <col min="10" max="10" width="11.7109375" style="3" hidden="1" customWidth="1"/>
    <col min="11" max="11" width="10.140625" style="3" hidden="1" customWidth="1"/>
    <col min="12" max="12" width="12.85546875" style="4" hidden="1" customWidth="1"/>
    <col min="13" max="13" width="10.85546875" style="4" hidden="1" customWidth="1"/>
    <col min="14" max="14" width="12" style="3" hidden="1" customWidth="1"/>
    <col min="15" max="15" width="11.7109375" style="4" hidden="1" customWidth="1"/>
    <col min="16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6" customFormat="1" ht="12.7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0"/>
      <c r="P1" s="11"/>
      <c r="Q1" s="10"/>
      <c r="R1" s="12"/>
      <c r="S1" s="13"/>
      <c r="T1" s="13"/>
      <c r="U1" s="13"/>
      <c r="V1" s="13"/>
    </row>
    <row r="2" spans="1:22" s="6" customFormat="1" ht="15.75" x14ac:dyDescent="0.25">
      <c r="A2" s="14"/>
      <c r="B2" s="25" t="s">
        <v>194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5"/>
      <c r="S2" s="13"/>
      <c r="T2" s="13"/>
      <c r="U2" s="13"/>
      <c r="V2" s="13"/>
    </row>
    <row r="3" spans="1:22" s="6" customFormat="1" ht="15.75" x14ac:dyDescent="0.25">
      <c r="A3" s="14"/>
      <c r="B3" s="25" t="s">
        <v>195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5"/>
      <c r="S3" s="13"/>
      <c r="T3" s="13"/>
      <c r="U3" s="13"/>
      <c r="V3" s="13"/>
    </row>
    <row r="4" spans="1:22" s="6" customFormat="1" ht="15" x14ac:dyDescent="0.25">
      <c r="A4" s="14"/>
      <c r="B4" s="26" t="s">
        <v>200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5"/>
      <c r="S4" s="13"/>
      <c r="T4" s="13"/>
      <c r="U4" s="13"/>
      <c r="V4" s="13"/>
    </row>
    <row r="5" spans="1:22" s="6" customFormat="1" ht="15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"/>
      <c r="S5" s="13"/>
      <c r="T5" s="13"/>
      <c r="U5" s="13"/>
      <c r="V5" s="13"/>
    </row>
    <row r="6" spans="1:22" s="6" customFormat="1" ht="19.5" customHeight="1" x14ac:dyDescent="0.2">
      <c r="A6" s="14"/>
      <c r="B6" s="17" t="s">
        <v>196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8"/>
      <c r="P6" s="19"/>
      <c r="Q6" s="18"/>
      <c r="R6" s="15"/>
      <c r="S6" s="13"/>
      <c r="T6" s="13"/>
      <c r="U6" s="13"/>
      <c r="V6" s="13"/>
    </row>
    <row r="7" spans="1:22" s="6" customFormat="1" ht="12.75" customHeight="1" x14ac:dyDescent="0.2">
      <c r="A7" s="14"/>
      <c r="B7" s="17" t="s">
        <v>197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8"/>
      <c r="P7" s="19"/>
      <c r="Q7" s="18"/>
      <c r="R7" s="15"/>
      <c r="S7" s="13"/>
      <c r="T7" s="13"/>
      <c r="U7" s="13"/>
      <c r="V7" s="13"/>
    </row>
    <row r="8" spans="1:22" s="6" customFormat="1" ht="12.75" customHeight="1" x14ac:dyDescent="0.2">
      <c r="A8" s="14"/>
      <c r="B8" s="17" t="s">
        <v>198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8"/>
      <c r="P8" s="19"/>
      <c r="Q8" s="18"/>
      <c r="R8" s="15"/>
      <c r="S8" s="13"/>
      <c r="T8" s="13"/>
      <c r="U8" s="13"/>
      <c r="V8" s="13"/>
    </row>
    <row r="9" spans="1:22" s="6" customFormat="1" ht="12.75" customHeight="1" x14ac:dyDescent="0.2">
      <c r="A9" s="14"/>
      <c r="B9" s="17" t="s">
        <v>201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8"/>
      <c r="P9" s="19"/>
      <c r="Q9" s="18"/>
      <c r="R9" s="15"/>
      <c r="S9" s="13"/>
      <c r="T9" s="13"/>
      <c r="U9" s="13"/>
      <c r="V9" s="13"/>
    </row>
    <row r="10" spans="1:22" s="6" customFormat="1" ht="12.75" customHeight="1" thickBot="1" x14ac:dyDescent="0.25">
      <c r="A10" s="20"/>
      <c r="B10" s="21" t="s">
        <v>199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2"/>
      <c r="P10" s="23"/>
      <c r="Q10" s="22"/>
      <c r="R10" s="24"/>
      <c r="S10" s="13"/>
      <c r="T10" s="13"/>
      <c r="U10" s="13"/>
      <c r="V10" s="13"/>
    </row>
    <row r="11" spans="1:22" s="6" customFormat="1" ht="12.75" customHeight="1" x14ac:dyDescent="0.2">
      <c r="A11" s="14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9"/>
      <c r="Q11" s="18"/>
      <c r="R11" s="18"/>
      <c r="S11" s="13"/>
      <c r="T11" s="13"/>
      <c r="U11" s="13"/>
      <c r="V11" s="13"/>
    </row>
    <row r="12" spans="1:22" ht="12.75" customHeight="1" thickBot="1" x14ac:dyDescent="0.25">
      <c r="C12" s="4"/>
      <c r="D12" s="4"/>
      <c r="E12" s="4"/>
      <c r="F12" s="4"/>
      <c r="G12" s="4"/>
      <c r="H12" s="4"/>
      <c r="I12" s="4"/>
      <c r="J12" s="4"/>
      <c r="K12" s="4"/>
    </row>
    <row r="13" spans="1:22" ht="20.25" customHeight="1" x14ac:dyDescent="0.25">
      <c r="A13" s="27" t="s">
        <v>45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22" ht="12.75" customHeight="1" x14ac:dyDescent="0.25">
      <c r="A14" s="30" t="s">
        <v>191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22" ht="12.75" customHeight="1" x14ac:dyDescent="0.25">
      <c r="A15" s="33" t="str">
        <f>+'[1]EGRESOS DETALLADOS-4'!A15:T15</f>
        <v>032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22" ht="12.75" customHeight="1" x14ac:dyDescent="0.2">
      <c r="A16" s="14"/>
      <c r="B16" s="18"/>
      <c r="C16" s="36"/>
      <c r="D16" s="37"/>
      <c r="E16" s="38"/>
      <c r="F16" s="36"/>
      <c r="G16" s="37"/>
      <c r="H16" s="38"/>
      <c r="I16" s="38"/>
      <c r="J16" s="37"/>
      <c r="K16" s="37"/>
      <c r="L16" s="37"/>
      <c r="M16" s="37"/>
      <c r="N16" s="38"/>
      <c r="O16" s="36"/>
      <c r="P16" s="36"/>
      <c r="Q16" s="38"/>
      <c r="R16" s="39"/>
    </row>
    <row r="17" spans="1:18" ht="12.75" customHeight="1" x14ac:dyDescent="0.2">
      <c r="A17" s="40" t="s">
        <v>167</v>
      </c>
      <c r="B17" s="17" t="s">
        <v>0</v>
      </c>
      <c r="C17" s="41" t="s">
        <v>47</v>
      </c>
      <c r="D17" s="42" t="s">
        <v>1</v>
      </c>
      <c r="E17" s="42" t="s">
        <v>153</v>
      </c>
      <c r="F17" s="42" t="s">
        <v>50</v>
      </c>
      <c r="G17" s="41" t="s">
        <v>137</v>
      </c>
      <c r="H17" s="42" t="s">
        <v>144</v>
      </c>
      <c r="I17" s="42" t="s">
        <v>202</v>
      </c>
      <c r="J17" s="41" t="s">
        <v>145</v>
      </c>
      <c r="K17" s="42" t="s">
        <v>146</v>
      </c>
      <c r="L17" s="42" t="s">
        <v>147</v>
      </c>
      <c r="M17" s="42" t="s">
        <v>149</v>
      </c>
      <c r="N17" s="42" t="s">
        <v>150</v>
      </c>
      <c r="O17" s="43" t="s">
        <v>151</v>
      </c>
      <c r="P17" s="17" t="s">
        <v>152</v>
      </c>
      <c r="Q17" s="42" t="s">
        <v>46</v>
      </c>
      <c r="R17" s="44" t="s">
        <v>43</v>
      </c>
    </row>
    <row r="18" spans="1:18" ht="12.75" customHeight="1" x14ac:dyDescent="0.2">
      <c r="A18" s="45" t="s">
        <v>2</v>
      </c>
      <c r="B18" s="5" t="s">
        <v>51</v>
      </c>
      <c r="C18" s="7">
        <v>3040584</v>
      </c>
      <c r="D18" s="7">
        <f>+C18</f>
        <v>3040584</v>
      </c>
      <c r="E18" s="46">
        <v>238964.7</v>
      </c>
      <c r="F18" s="46">
        <v>241892</v>
      </c>
      <c r="G18" s="46">
        <v>243455.1</v>
      </c>
      <c r="H18" s="46">
        <v>238678.37</v>
      </c>
      <c r="I18" s="46">
        <v>239210.07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f t="shared" ref="Q18:Q49" si="0">SUM(E18:P18)</f>
        <v>1202200.24</v>
      </c>
      <c r="R18" s="47">
        <f t="shared" ref="R18:R33" si="1">+D18-Q18</f>
        <v>1838383.76</v>
      </c>
    </row>
    <row r="19" spans="1:18" ht="12.75" customHeight="1" x14ac:dyDescent="0.2">
      <c r="A19" s="45" t="s">
        <v>3</v>
      </c>
      <c r="B19" s="5" t="s">
        <v>52</v>
      </c>
      <c r="C19" s="7">
        <v>1266000</v>
      </c>
      <c r="D19" s="7">
        <f t="shared" ref="D19:D33" si="2">+C19</f>
        <v>1266000</v>
      </c>
      <c r="E19" s="46">
        <v>91370.96</v>
      </c>
      <c r="F19" s="46">
        <v>89304.53</v>
      </c>
      <c r="G19" s="46">
        <v>88712.9</v>
      </c>
      <c r="H19" s="46">
        <v>86883.34</v>
      </c>
      <c r="I19" s="46">
        <v>90593.55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f t="shared" si="0"/>
        <v>446865.27999999997</v>
      </c>
      <c r="R19" s="47">
        <f t="shared" si="1"/>
        <v>819134.72</v>
      </c>
    </row>
    <row r="20" spans="1:18" ht="12.75" customHeight="1" x14ac:dyDescent="0.2">
      <c r="A20" s="45" t="s">
        <v>53</v>
      </c>
      <c r="B20" s="5" t="s">
        <v>54</v>
      </c>
      <c r="C20" s="7">
        <v>10470</v>
      </c>
      <c r="D20" s="7">
        <f t="shared" si="2"/>
        <v>10470</v>
      </c>
      <c r="E20" s="46">
        <v>420</v>
      </c>
      <c r="F20" s="46">
        <v>420</v>
      </c>
      <c r="G20" s="46">
        <v>420</v>
      </c>
      <c r="H20" s="46">
        <v>420</v>
      </c>
      <c r="I20" s="46">
        <v>445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f t="shared" si="0"/>
        <v>2125</v>
      </c>
      <c r="R20" s="47">
        <f t="shared" si="1"/>
        <v>8345</v>
      </c>
    </row>
    <row r="21" spans="1:18" ht="12.75" customHeight="1" x14ac:dyDescent="0.2">
      <c r="A21" s="45" t="s">
        <v>4</v>
      </c>
      <c r="B21" s="5" t="s">
        <v>55</v>
      </c>
      <c r="C21" s="7">
        <v>36000</v>
      </c>
      <c r="D21" s="7">
        <f t="shared" si="2"/>
        <v>36000</v>
      </c>
      <c r="E21" s="46">
        <v>3000</v>
      </c>
      <c r="F21" s="46">
        <v>3000</v>
      </c>
      <c r="G21" s="46">
        <v>2625</v>
      </c>
      <c r="H21" s="46">
        <v>2625</v>
      </c>
      <c r="I21" s="46">
        <v>3000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f t="shared" si="0"/>
        <v>14250</v>
      </c>
      <c r="R21" s="47">
        <f t="shared" si="1"/>
        <v>21750</v>
      </c>
    </row>
    <row r="22" spans="1:18" ht="12.75" customHeight="1" x14ac:dyDescent="0.2">
      <c r="A22" s="45" t="s">
        <v>5</v>
      </c>
      <c r="B22" s="5" t="s">
        <v>56</v>
      </c>
      <c r="C22" s="7">
        <v>1461000</v>
      </c>
      <c r="D22" s="7">
        <f t="shared" si="2"/>
        <v>1461000</v>
      </c>
      <c r="E22" s="46">
        <v>113958.06</v>
      </c>
      <c r="F22" s="46">
        <v>116638.45</v>
      </c>
      <c r="G22" s="46">
        <v>117298.38</v>
      </c>
      <c r="H22" s="46">
        <v>115175</v>
      </c>
      <c r="I22" s="46">
        <v>115990.32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f t="shared" si="0"/>
        <v>579060.21</v>
      </c>
      <c r="R22" s="47">
        <f t="shared" si="1"/>
        <v>881939.79</v>
      </c>
    </row>
    <row r="23" spans="1:18" ht="12.75" customHeight="1" x14ac:dyDescent="0.2">
      <c r="A23" s="45">
        <v>29</v>
      </c>
      <c r="B23" s="48" t="s">
        <v>185</v>
      </c>
      <c r="C23" s="7">
        <v>145200</v>
      </c>
      <c r="D23" s="7">
        <f t="shared" si="2"/>
        <v>145200</v>
      </c>
      <c r="E23" s="46">
        <v>0</v>
      </c>
      <c r="F23" s="46">
        <v>7200</v>
      </c>
      <c r="G23" s="46">
        <v>14400</v>
      </c>
      <c r="H23" s="46">
        <v>14400</v>
      </c>
      <c r="I23" s="46">
        <v>14400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f t="shared" si="0"/>
        <v>50400</v>
      </c>
      <c r="R23" s="47">
        <f t="shared" si="1"/>
        <v>94800</v>
      </c>
    </row>
    <row r="24" spans="1:18" ht="12.75" customHeight="1" x14ac:dyDescent="0.2">
      <c r="A24" s="45" t="s">
        <v>6</v>
      </c>
      <c r="B24" s="5" t="s">
        <v>57</v>
      </c>
      <c r="C24" s="7">
        <v>484032</v>
      </c>
      <c r="D24" s="7">
        <f t="shared" si="2"/>
        <v>484032</v>
      </c>
      <c r="E24" s="46">
        <v>41109.410000000003</v>
      </c>
      <c r="F24" s="46">
        <v>37131.08</v>
      </c>
      <c r="G24" s="46">
        <v>41109.410000000003</v>
      </c>
      <c r="H24" s="46">
        <v>39783.300000000003</v>
      </c>
      <c r="I24" s="46">
        <v>41109.410000000003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f t="shared" si="0"/>
        <v>200242.61000000002</v>
      </c>
      <c r="R24" s="47">
        <f t="shared" si="1"/>
        <v>283789.39</v>
      </c>
    </row>
    <row r="25" spans="1:18" ht="12.75" customHeight="1" x14ac:dyDescent="0.2">
      <c r="A25" s="45" t="s">
        <v>58</v>
      </c>
      <c r="B25" s="5" t="s">
        <v>59</v>
      </c>
      <c r="C25" s="7">
        <v>10800</v>
      </c>
      <c r="D25" s="7">
        <f t="shared" si="2"/>
        <v>10800</v>
      </c>
      <c r="E25" s="46">
        <v>305</v>
      </c>
      <c r="F25" s="46">
        <v>305</v>
      </c>
      <c r="G25" s="46">
        <v>305</v>
      </c>
      <c r="H25" s="46">
        <v>305</v>
      </c>
      <c r="I25" s="46">
        <v>305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f t="shared" si="0"/>
        <v>1525</v>
      </c>
      <c r="R25" s="47">
        <f t="shared" si="1"/>
        <v>9275</v>
      </c>
    </row>
    <row r="26" spans="1:18" ht="12.75" customHeight="1" x14ac:dyDescent="0.2">
      <c r="A26" s="45" t="s">
        <v>7</v>
      </c>
      <c r="B26" s="5" t="s">
        <v>60</v>
      </c>
      <c r="C26" s="7">
        <v>229888</v>
      </c>
      <c r="D26" s="7">
        <f t="shared" si="2"/>
        <v>229888</v>
      </c>
      <c r="E26" s="46">
        <v>19157.22</v>
      </c>
      <c r="F26" s="46">
        <v>19157.22</v>
      </c>
      <c r="G26" s="46">
        <v>19157.22</v>
      </c>
      <c r="H26" s="46">
        <v>19157.22</v>
      </c>
      <c r="I26" s="46">
        <v>19157.22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f t="shared" si="0"/>
        <v>95786.1</v>
      </c>
      <c r="R26" s="47">
        <f t="shared" si="1"/>
        <v>134101.9</v>
      </c>
    </row>
    <row r="27" spans="1:18" ht="12.75" customHeight="1" x14ac:dyDescent="0.2">
      <c r="A27" s="45" t="s">
        <v>8</v>
      </c>
      <c r="B27" s="5" t="s">
        <v>61</v>
      </c>
      <c r="C27" s="8">
        <v>669819</v>
      </c>
      <c r="D27" s="7">
        <f t="shared" si="2"/>
        <v>669819</v>
      </c>
      <c r="E27" s="46">
        <v>53026.86</v>
      </c>
      <c r="F27" s="46">
        <v>52137.9</v>
      </c>
      <c r="G27" s="46">
        <v>52042.93</v>
      </c>
      <c r="H27" s="46">
        <v>52592.17</v>
      </c>
      <c r="I27" s="46">
        <v>51550.57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f t="shared" si="0"/>
        <v>261350.43</v>
      </c>
      <c r="R27" s="47">
        <f t="shared" si="1"/>
        <v>408468.57</v>
      </c>
    </row>
    <row r="28" spans="1:18" ht="12.75" customHeight="1" x14ac:dyDescent="0.2">
      <c r="A28" s="45">
        <v>55</v>
      </c>
      <c r="B28" s="48" t="s">
        <v>187</v>
      </c>
      <c r="C28" s="8">
        <v>18000</v>
      </c>
      <c r="D28" s="7">
        <f t="shared" si="2"/>
        <v>18000</v>
      </c>
      <c r="E28" s="46">
        <v>1021</v>
      </c>
      <c r="F28" s="46">
        <v>1021</v>
      </c>
      <c r="G28" s="46">
        <v>1021</v>
      </c>
      <c r="H28" s="46">
        <v>1021</v>
      </c>
      <c r="I28" s="46">
        <v>1021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f t="shared" si="0"/>
        <v>5105</v>
      </c>
      <c r="R28" s="47">
        <f t="shared" si="1"/>
        <v>12895</v>
      </c>
    </row>
    <row r="29" spans="1:18" ht="12.75" customHeight="1" x14ac:dyDescent="0.2">
      <c r="A29" s="45" t="s">
        <v>9</v>
      </c>
      <c r="B29" s="5" t="s">
        <v>62</v>
      </c>
      <c r="C29" s="8">
        <v>14400</v>
      </c>
      <c r="D29" s="7">
        <f t="shared" si="2"/>
        <v>14400</v>
      </c>
      <c r="E29" s="46">
        <v>0</v>
      </c>
      <c r="F29" s="46">
        <v>0</v>
      </c>
      <c r="G29" s="46">
        <v>400</v>
      </c>
      <c r="H29" s="46">
        <v>500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f t="shared" si="0"/>
        <v>900</v>
      </c>
      <c r="R29" s="47">
        <f t="shared" si="1"/>
        <v>13500</v>
      </c>
    </row>
    <row r="30" spans="1:18" ht="12.75" customHeight="1" x14ac:dyDescent="0.2">
      <c r="A30" s="45" t="s">
        <v>10</v>
      </c>
      <c r="B30" s="5" t="s">
        <v>63</v>
      </c>
      <c r="C30" s="8">
        <v>72000</v>
      </c>
      <c r="D30" s="7">
        <f t="shared" si="2"/>
        <v>72000</v>
      </c>
      <c r="E30" s="46">
        <v>6000</v>
      </c>
      <c r="F30" s="46">
        <v>6000</v>
      </c>
      <c r="G30" s="46">
        <v>6000</v>
      </c>
      <c r="H30" s="46">
        <v>6000</v>
      </c>
      <c r="I30" s="46">
        <v>6000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f t="shared" si="0"/>
        <v>30000</v>
      </c>
      <c r="R30" s="47">
        <f t="shared" si="1"/>
        <v>42000</v>
      </c>
    </row>
    <row r="31" spans="1:18" ht="12.75" customHeight="1" x14ac:dyDescent="0.2">
      <c r="A31" s="45" t="s">
        <v>11</v>
      </c>
      <c r="B31" s="5" t="s">
        <v>64</v>
      </c>
      <c r="C31" s="8">
        <v>522093</v>
      </c>
      <c r="D31" s="7">
        <f t="shared" si="2"/>
        <v>522093</v>
      </c>
      <c r="E31" s="46">
        <v>0</v>
      </c>
      <c r="F31" s="46">
        <v>1221.45</v>
      </c>
      <c r="G31" s="46">
        <v>0</v>
      </c>
      <c r="H31" s="46">
        <v>0</v>
      </c>
      <c r="I31" s="46">
        <v>1353.11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f t="shared" si="0"/>
        <v>2574.56</v>
      </c>
      <c r="R31" s="47">
        <f t="shared" si="1"/>
        <v>519518.44</v>
      </c>
    </row>
    <row r="32" spans="1:18" ht="12.75" customHeight="1" x14ac:dyDescent="0.2">
      <c r="A32" s="45" t="s">
        <v>12</v>
      </c>
      <c r="B32" s="5" t="s">
        <v>65</v>
      </c>
      <c r="C32" s="8">
        <v>522093</v>
      </c>
      <c r="D32" s="7">
        <f t="shared" si="2"/>
        <v>522093</v>
      </c>
      <c r="E32" s="46">
        <v>0</v>
      </c>
      <c r="F32" s="46">
        <v>15911.57</v>
      </c>
      <c r="G32" s="46">
        <v>0</v>
      </c>
      <c r="H32" s="46">
        <v>0</v>
      </c>
      <c r="I32" s="46">
        <v>1353.11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f t="shared" si="0"/>
        <v>17264.68</v>
      </c>
      <c r="R32" s="47">
        <f t="shared" si="1"/>
        <v>504828.32</v>
      </c>
    </row>
    <row r="33" spans="1:18" ht="12.75" customHeight="1" x14ac:dyDescent="0.2">
      <c r="A33" s="45" t="s">
        <v>13</v>
      </c>
      <c r="B33" s="5" t="s">
        <v>66</v>
      </c>
      <c r="C33" s="8">
        <v>16600</v>
      </c>
      <c r="D33" s="7">
        <f t="shared" si="2"/>
        <v>16600</v>
      </c>
      <c r="E33" s="46">
        <v>0</v>
      </c>
      <c r="F33" s="46">
        <v>32.880000000000003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f t="shared" si="0"/>
        <v>32.880000000000003</v>
      </c>
      <c r="R33" s="47">
        <f t="shared" si="1"/>
        <v>16567.12</v>
      </c>
    </row>
    <row r="34" spans="1:18" ht="12.75" customHeight="1" x14ac:dyDescent="0.2">
      <c r="A34" s="49"/>
      <c r="B34" s="50" t="s">
        <v>164</v>
      </c>
      <c r="C34" s="51">
        <f>SUM(C18:C33)</f>
        <v>8518979</v>
      </c>
      <c r="D34" s="51">
        <f>SUM(D18:D33)</f>
        <v>8518979</v>
      </c>
      <c r="E34" s="51">
        <f>SUM(E18:E33)</f>
        <v>568333.21</v>
      </c>
      <c r="F34" s="51">
        <f>SUM(F18:F33)</f>
        <v>591373.07999999996</v>
      </c>
      <c r="G34" s="51">
        <f t="shared" ref="G34:P34" si="3">SUM(G18:G33)</f>
        <v>586946.94000000006</v>
      </c>
      <c r="H34" s="51">
        <f t="shared" si="3"/>
        <v>577540.4</v>
      </c>
      <c r="I34" s="51">
        <f t="shared" si="3"/>
        <v>585488.35999999987</v>
      </c>
      <c r="J34" s="51">
        <f t="shared" si="3"/>
        <v>0</v>
      </c>
      <c r="K34" s="51">
        <f t="shared" si="3"/>
        <v>0</v>
      </c>
      <c r="L34" s="51">
        <f t="shared" si="3"/>
        <v>0</v>
      </c>
      <c r="M34" s="51">
        <f>SUM(M18:M33)</f>
        <v>0</v>
      </c>
      <c r="N34" s="51">
        <f>SUM(N18:N33)</f>
        <v>0</v>
      </c>
      <c r="O34" s="51">
        <f t="shared" si="3"/>
        <v>0</v>
      </c>
      <c r="P34" s="51">
        <f t="shared" si="3"/>
        <v>0</v>
      </c>
      <c r="Q34" s="51">
        <f t="shared" si="0"/>
        <v>2909681.9899999998</v>
      </c>
      <c r="R34" s="52">
        <f>SUM(R18:R33)</f>
        <v>5609297.0100000007</v>
      </c>
    </row>
    <row r="35" spans="1:18" ht="12.75" customHeight="1" x14ac:dyDescent="0.2">
      <c r="A35" s="45" t="s">
        <v>14</v>
      </c>
      <c r="B35" s="5" t="s">
        <v>67</v>
      </c>
      <c r="C35" s="7">
        <v>550000</v>
      </c>
      <c r="D35" s="7">
        <f>+C35</f>
        <v>550000</v>
      </c>
      <c r="E35" s="46">
        <v>28499.99</v>
      </c>
      <c r="F35" s="46">
        <v>34435.449999999997</v>
      </c>
      <c r="G35" s="46">
        <v>29030.33</v>
      </c>
      <c r="H35" s="46">
        <v>33920.980000000003</v>
      </c>
      <c r="I35" s="46">
        <v>32980.17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f t="shared" si="0"/>
        <v>158866.91999999998</v>
      </c>
      <c r="R35" s="47">
        <f t="shared" ref="R35:R64" si="4">+D35-Q35</f>
        <v>391133.08</v>
      </c>
    </row>
    <row r="36" spans="1:18" ht="12.75" customHeight="1" x14ac:dyDescent="0.2">
      <c r="A36" s="45">
        <v>112</v>
      </c>
      <c r="B36" s="5" t="s">
        <v>138</v>
      </c>
      <c r="C36" s="7">
        <v>15000</v>
      </c>
      <c r="D36" s="7">
        <f t="shared" ref="D36:D64" si="5">+C36</f>
        <v>15000</v>
      </c>
      <c r="E36" s="46">
        <v>0</v>
      </c>
      <c r="F36" s="46">
        <v>39.200000000000003</v>
      </c>
      <c r="G36" s="46">
        <v>3622</v>
      </c>
      <c r="H36" s="46">
        <v>174.17</v>
      </c>
      <c r="I36" s="46">
        <v>263.60000000000002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f t="shared" si="0"/>
        <v>4098.97</v>
      </c>
      <c r="R36" s="47">
        <f t="shared" si="4"/>
        <v>10901.029999999999</v>
      </c>
    </row>
    <row r="37" spans="1:18" ht="12.75" customHeight="1" x14ac:dyDescent="0.2">
      <c r="A37" s="45" t="s">
        <v>15</v>
      </c>
      <c r="B37" s="5" t="s">
        <v>68</v>
      </c>
      <c r="C37" s="7">
        <v>210000</v>
      </c>
      <c r="D37" s="7">
        <f t="shared" si="5"/>
        <v>210000</v>
      </c>
      <c r="E37" s="46">
        <v>2260.3200000000002</v>
      </c>
      <c r="F37" s="46">
        <v>18024.12</v>
      </c>
      <c r="G37" s="46">
        <v>14644.37</v>
      </c>
      <c r="H37" s="46">
        <v>12278.92</v>
      </c>
      <c r="I37" s="46">
        <v>12391.45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f t="shared" si="0"/>
        <v>59599.179999999993</v>
      </c>
      <c r="R37" s="47">
        <f t="shared" si="4"/>
        <v>150400.82</v>
      </c>
    </row>
    <row r="38" spans="1:18" ht="12.75" customHeight="1" x14ac:dyDescent="0.2">
      <c r="A38" s="45" t="s">
        <v>16</v>
      </c>
      <c r="B38" s="5" t="s">
        <v>69</v>
      </c>
      <c r="C38" s="7">
        <v>5000</v>
      </c>
      <c r="D38" s="7">
        <f t="shared" si="5"/>
        <v>5000</v>
      </c>
      <c r="E38" s="46">
        <v>0</v>
      </c>
      <c r="F38" s="46">
        <v>110</v>
      </c>
      <c r="G38" s="46">
        <v>180</v>
      </c>
      <c r="H38" s="46">
        <v>107</v>
      </c>
      <c r="I38" s="46">
        <v>167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f t="shared" si="0"/>
        <v>564</v>
      </c>
      <c r="R38" s="47">
        <f t="shared" si="4"/>
        <v>4436</v>
      </c>
    </row>
    <row r="39" spans="1:18" ht="12.75" customHeight="1" x14ac:dyDescent="0.2">
      <c r="A39" s="45">
        <v>115</v>
      </c>
      <c r="B39" s="5" t="s">
        <v>154</v>
      </c>
      <c r="C39" s="7">
        <v>5000</v>
      </c>
      <c r="D39" s="7">
        <v>15000</v>
      </c>
      <c r="E39" s="46">
        <v>0</v>
      </c>
      <c r="F39" s="46">
        <v>40</v>
      </c>
      <c r="G39" s="46">
        <v>3195</v>
      </c>
      <c r="H39" s="46">
        <v>37.86</v>
      </c>
      <c r="I39" s="46">
        <v>20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f t="shared" si="0"/>
        <v>3292.86</v>
      </c>
      <c r="R39" s="47">
        <f t="shared" si="4"/>
        <v>11707.14</v>
      </c>
    </row>
    <row r="40" spans="1:18" ht="12.75" customHeight="1" x14ac:dyDescent="0.2">
      <c r="A40" s="45" t="s">
        <v>17</v>
      </c>
      <c r="B40" s="5" t="s">
        <v>70</v>
      </c>
      <c r="C40" s="7">
        <v>50000</v>
      </c>
      <c r="D40" s="7">
        <f t="shared" si="5"/>
        <v>50000</v>
      </c>
      <c r="E40" s="46">
        <v>0</v>
      </c>
      <c r="F40" s="46">
        <v>0</v>
      </c>
      <c r="G40" s="46">
        <v>0</v>
      </c>
      <c r="H40" s="46">
        <v>22552.2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f t="shared" si="0"/>
        <v>22552.2</v>
      </c>
      <c r="R40" s="47">
        <f t="shared" si="4"/>
        <v>27447.8</v>
      </c>
    </row>
    <row r="41" spans="1:18" ht="12.75" customHeight="1" x14ac:dyDescent="0.2">
      <c r="A41" s="45" t="s">
        <v>18</v>
      </c>
      <c r="B41" s="5" t="s">
        <v>71</v>
      </c>
      <c r="C41" s="7">
        <v>25000</v>
      </c>
      <c r="D41" s="7">
        <f t="shared" si="5"/>
        <v>25000</v>
      </c>
      <c r="E41" s="46">
        <v>0</v>
      </c>
      <c r="F41" s="46">
        <v>350.7</v>
      </c>
      <c r="G41" s="46">
        <v>14360.6</v>
      </c>
      <c r="H41" s="46">
        <v>219</v>
      </c>
      <c r="I41" s="46">
        <v>580.79999999999995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f t="shared" si="0"/>
        <v>15511.1</v>
      </c>
      <c r="R41" s="47">
        <f t="shared" si="4"/>
        <v>9488.9</v>
      </c>
    </row>
    <row r="42" spans="1:18" ht="12.75" customHeight="1" x14ac:dyDescent="0.2">
      <c r="A42" s="45" t="s">
        <v>19</v>
      </c>
      <c r="B42" s="5" t="s">
        <v>72</v>
      </c>
      <c r="C42" s="46">
        <v>210000</v>
      </c>
      <c r="D42" s="7">
        <f t="shared" si="5"/>
        <v>210000</v>
      </c>
      <c r="E42" s="46">
        <v>0</v>
      </c>
      <c r="F42" s="46">
        <v>10932.94</v>
      </c>
      <c r="G42" s="46">
        <v>17169.75</v>
      </c>
      <c r="H42" s="46">
        <v>26358.39</v>
      </c>
      <c r="I42" s="46">
        <v>8256.0499999999993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f t="shared" si="0"/>
        <v>62717.130000000005</v>
      </c>
      <c r="R42" s="47">
        <f t="shared" si="4"/>
        <v>147282.87</v>
      </c>
    </row>
    <row r="43" spans="1:18" ht="12.75" customHeight="1" x14ac:dyDescent="0.2">
      <c r="A43" s="45">
        <v>134</v>
      </c>
      <c r="B43" s="5" t="s">
        <v>170</v>
      </c>
      <c r="C43" s="46">
        <v>15000</v>
      </c>
      <c r="D43" s="7">
        <f t="shared" si="5"/>
        <v>15000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f t="shared" si="0"/>
        <v>0</v>
      </c>
      <c r="R43" s="47">
        <f t="shared" si="4"/>
        <v>15000</v>
      </c>
    </row>
    <row r="44" spans="1:18" ht="12.75" customHeight="1" x14ac:dyDescent="0.2">
      <c r="A44" s="45" t="s">
        <v>20</v>
      </c>
      <c r="B44" s="5" t="s">
        <v>73</v>
      </c>
      <c r="C44" s="46">
        <v>10000</v>
      </c>
      <c r="D44" s="7">
        <f t="shared" si="5"/>
        <v>10000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f t="shared" si="0"/>
        <v>0</v>
      </c>
      <c r="R44" s="47">
        <f t="shared" si="4"/>
        <v>10000</v>
      </c>
    </row>
    <row r="45" spans="1:18" ht="12.75" customHeight="1" x14ac:dyDescent="0.2">
      <c r="A45" s="45" t="s">
        <v>21</v>
      </c>
      <c r="B45" s="5" t="s">
        <v>74</v>
      </c>
      <c r="C45" s="46">
        <v>785000</v>
      </c>
      <c r="D45" s="7">
        <f t="shared" si="5"/>
        <v>785000</v>
      </c>
      <c r="E45" s="46">
        <v>0</v>
      </c>
      <c r="F45" s="46">
        <v>49</v>
      </c>
      <c r="G45" s="46">
        <v>50</v>
      </c>
      <c r="H45" s="46">
        <v>45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f t="shared" si="0"/>
        <v>144</v>
      </c>
      <c r="R45" s="47">
        <f t="shared" si="4"/>
        <v>784856</v>
      </c>
    </row>
    <row r="46" spans="1:18" ht="12.75" customHeight="1" x14ac:dyDescent="0.2">
      <c r="A46" s="45" t="s">
        <v>22</v>
      </c>
      <c r="B46" s="5" t="s">
        <v>75</v>
      </c>
      <c r="C46" s="46">
        <v>430000</v>
      </c>
      <c r="D46" s="7">
        <v>325000</v>
      </c>
      <c r="E46" s="46">
        <v>0</v>
      </c>
      <c r="F46" s="46">
        <v>2122.1</v>
      </c>
      <c r="G46" s="46">
        <v>1577.32</v>
      </c>
      <c r="H46" s="46">
        <v>582.86</v>
      </c>
      <c r="I46" s="46">
        <v>3900.33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f t="shared" si="0"/>
        <v>8182.61</v>
      </c>
      <c r="R46" s="47">
        <f t="shared" si="4"/>
        <v>316817.39</v>
      </c>
    </row>
    <row r="47" spans="1:18" ht="12.75" customHeight="1" x14ac:dyDescent="0.2">
      <c r="A47" s="45" t="s">
        <v>76</v>
      </c>
      <c r="B47" s="5" t="s">
        <v>77</v>
      </c>
      <c r="C47" s="46">
        <v>60000</v>
      </c>
      <c r="D47" s="7">
        <v>115000</v>
      </c>
      <c r="E47" s="46">
        <v>0</v>
      </c>
      <c r="F47" s="46">
        <v>0</v>
      </c>
      <c r="G47" s="46">
        <v>0</v>
      </c>
      <c r="H47" s="46">
        <v>10438.4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f t="shared" si="0"/>
        <v>10438.4</v>
      </c>
      <c r="R47" s="47">
        <f t="shared" si="4"/>
        <v>104561.60000000001</v>
      </c>
    </row>
    <row r="48" spans="1:18" ht="12.75" customHeight="1" x14ac:dyDescent="0.2">
      <c r="A48" s="45" t="s">
        <v>78</v>
      </c>
      <c r="B48" s="5" t="s">
        <v>174</v>
      </c>
      <c r="C48" s="46">
        <v>10000</v>
      </c>
      <c r="D48" s="7">
        <f t="shared" si="5"/>
        <v>10000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f t="shared" si="0"/>
        <v>0</v>
      </c>
      <c r="R48" s="47">
        <f t="shared" si="4"/>
        <v>10000</v>
      </c>
    </row>
    <row r="49" spans="1:18" ht="12.75" customHeight="1" x14ac:dyDescent="0.2">
      <c r="A49" s="45" t="s">
        <v>23</v>
      </c>
      <c r="B49" s="5" t="s">
        <v>175</v>
      </c>
      <c r="C49" s="46">
        <v>200000</v>
      </c>
      <c r="D49" s="7">
        <f t="shared" si="5"/>
        <v>200000</v>
      </c>
      <c r="E49" s="46">
        <v>0</v>
      </c>
      <c r="F49" s="46">
        <v>24135</v>
      </c>
      <c r="G49" s="46">
        <v>19535</v>
      </c>
      <c r="H49" s="46">
        <v>6805</v>
      </c>
      <c r="I49" s="46">
        <v>16260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f t="shared" si="0"/>
        <v>66735</v>
      </c>
      <c r="R49" s="47">
        <f t="shared" si="4"/>
        <v>133265</v>
      </c>
    </row>
    <row r="50" spans="1:18" ht="12.75" customHeight="1" x14ac:dyDescent="0.2">
      <c r="A50" s="45">
        <v>168</v>
      </c>
      <c r="B50" s="5" t="s">
        <v>180</v>
      </c>
      <c r="C50" s="46">
        <v>25000</v>
      </c>
      <c r="D50" s="7">
        <f t="shared" si="5"/>
        <v>25000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f t="shared" ref="Q50:Q81" si="6">SUM(E50:P50)</f>
        <v>0</v>
      </c>
      <c r="R50" s="47">
        <f t="shared" si="4"/>
        <v>25000</v>
      </c>
    </row>
    <row r="51" spans="1:18" ht="12.75" customHeight="1" x14ac:dyDescent="0.2">
      <c r="A51" s="45" t="s">
        <v>24</v>
      </c>
      <c r="B51" s="5" t="s">
        <v>176</v>
      </c>
      <c r="C51" s="46">
        <v>80000</v>
      </c>
      <c r="D51" s="7">
        <f t="shared" si="5"/>
        <v>80000</v>
      </c>
      <c r="E51" s="46">
        <v>0</v>
      </c>
      <c r="F51" s="46">
        <v>1850</v>
      </c>
      <c r="G51" s="46">
        <v>34939.760000000002</v>
      </c>
      <c r="H51" s="46">
        <v>0</v>
      </c>
      <c r="I51" s="46">
        <v>18485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f t="shared" si="6"/>
        <v>55274.76</v>
      </c>
      <c r="R51" s="47">
        <f t="shared" si="4"/>
        <v>24725.239999999998</v>
      </c>
    </row>
    <row r="52" spans="1:18" ht="12.75" customHeight="1" x14ac:dyDescent="0.2">
      <c r="A52" s="45">
        <v>171</v>
      </c>
      <c r="B52" s="5" t="s">
        <v>181</v>
      </c>
      <c r="C52" s="46">
        <v>539130</v>
      </c>
      <c r="D52" s="7">
        <f t="shared" si="5"/>
        <v>539130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f t="shared" si="6"/>
        <v>0</v>
      </c>
      <c r="R52" s="47">
        <f t="shared" si="4"/>
        <v>539130</v>
      </c>
    </row>
    <row r="53" spans="1:18" ht="12.75" customHeight="1" x14ac:dyDescent="0.2">
      <c r="A53" s="45" t="s">
        <v>48</v>
      </c>
      <c r="B53" s="5" t="s">
        <v>177</v>
      </c>
      <c r="C53" s="46">
        <v>100000</v>
      </c>
      <c r="D53" s="7">
        <v>200000</v>
      </c>
      <c r="E53" s="46">
        <v>0</v>
      </c>
      <c r="F53" s="46">
        <v>0</v>
      </c>
      <c r="G53" s="46">
        <v>0</v>
      </c>
      <c r="H53" s="46">
        <v>500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f t="shared" si="6"/>
        <v>500</v>
      </c>
      <c r="R53" s="47">
        <f t="shared" si="4"/>
        <v>199500</v>
      </c>
    </row>
    <row r="54" spans="1:18" ht="12.75" customHeight="1" x14ac:dyDescent="0.2">
      <c r="A54" s="45" t="s">
        <v>25</v>
      </c>
      <c r="B54" s="5" t="s">
        <v>79</v>
      </c>
      <c r="C54" s="46">
        <v>50000</v>
      </c>
      <c r="D54" s="7">
        <v>60000</v>
      </c>
      <c r="E54" s="46">
        <v>0</v>
      </c>
      <c r="F54" s="46">
        <v>0</v>
      </c>
      <c r="G54" s="46">
        <v>0</v>
      </c>
      <c r="H54" s="46">
        <v>17000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f t="shared" si="6"/>
        <v>17000</v>
      </c>
      <c r="R54" s="47">
        <f t="shared" si="4"/>
        <v>43000</v>
      </c>
    </row>
    <row r="55" spans="1:18" ht="12.75" customHeight="1" x14ac:dyDescent="0.2">
      <c r="A55" s="45">
        <v>185</v>
      </c>
      <c r="B55" s="5" t="s">
        <v>143</v>
      </c>
      <c r="C55" s="46">
        <v>15000</v>
      </c>
      <c r="D55" s="7">
        <f t="shared" si="5"/>
        <v>15000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f t="shared" si="6"/>
        <v>0</v>
      </c>
      <c r="R55" s="47">
        <f t="shared" si="4"/>
        <v>15000</v>
      </c>
    </row>
    <row r="56" spans="1:18" ht="12.75" customHeight="1" x14ac:dyDescent="0.2">
      <c r="A56" s="45">
        <v>186</v>
      </c>
      <c r="B56" s="5" t="s">
        <v>156</v>
      </c>
      <c r="C56" s="46">
        <v>20000</v>
      </c>
      <c r="D56" s="7">
        <v>50000</v>
      </c>
      <c r="E56" s="46">
        <v>0</v>
      </c>
      <c r="F56" s="46">
        <v>0</v>
      </c>
      <c r="G56" s="46">
        <v>0</v>
      </c>
      <c r="H56" s="46">
        <v>2923.2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f t="shared" si="6"/>
        <v>2923.2</v>
      </c>
      <c r="R56" s="47">
        <f t="shared" si="4"/>
        <v>47076.800000000003</v>
      </c>
    </row>
    <row r="57" spans="1:18" ht="12.75" customHeight="1" x14ac:dyDescent="0.2">
      <c r="A57" s="45">
        <v>188</v>
      </c>
      <c r="B57" s="5" t="s">
        <v>192</v>
      </c>
      <c r="C57" s="46">
        <v>0</v>
      </c>
      <c r="D57" s="7">
        <v>80000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f t="shared" si="6"/>
        <v>0</v>
      </c>
      <c r="R57" s="47">
        <f t="shared" si="4"/>
        <v>80000</v>
      </c>
    </row>
    <row r="58" spans="1:18" ht="12.75" customHeight="1" x14ac:dyDescent="0.2">
      <c r="A58" s="45">
        <v>189</v>
      </c>
      <c r="B58" s="5" t="s">
        <v>193</v>
      </c>
      <c r="C58" s="46">
        <v>0</v>
      </c>
      <c r="D58" s="7">
        <v>20000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f t="shared" si="6"/>
        <v>0</v>
      </c>
      <c r="R58" s="47">
        <f t="shared" si="4"/>
        <v>20000</v>
      </c>
    </row>
    <row r="59" spans="1:18" ht="12.75" customHeight="1" x14ac:dyDescent="0.2">
      <c r="A59" s="45" t="s">
        <v>26</v>
      </c>
      <c r="B59" s="5" t="s">
        <v>80</v>
      </c>
      <c r="C59" s="46">
        <v>250000</v>
      </c>
      <c r="D59" s="7">
        <v>150000</v>
      </c>
      <c r="E59" s="46">
        <v>0</v>
      </c>
      <c r="F59" s="46">
        <v>116837.65</v>
      </c>
      <c r="G59" s="46">
        <v>9567.25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f t="shared" si="6"/>
        <v>126404.9</v>
      </c>
      <c r="R59" s="47">
        <f t="shared" si="4"/>
        <v>23595.100000000006</v>
      </c>
    </row>
    <row r="60" spans="1:18" ht="12.75" customHeight="1" x14ac:dyDescent="0.2">
      <c r="A60" s="45" t="s">
        <v>81</v>
      </c>
      <c r="B60" s="5" t="s">
        <v>82</v>
      </c>
      <c r="C60" s="46">
        <v>5000</v>
      </c>
      <c r="D60" s="7">
        <f t="shared" si="5"/>
        <v>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f t="shared" si="6"/>
        <v>0</v>
      </c>
      <c r="R60" s="47">
        <f t="shared" si="4"/>
        <v>5000</v>
      </c>
    </row>
    <row r="61" spans="1:18" ht="12.75" customHeight="1" x14ac:dyDescent="0.2">
      <c r="A61" s="45" t="s">
        <v>27</v>
      </c>
      <c r="B61" s="5" t="s">
        <v>83</v>
      </c>
      <c r="C61" s="46">
        <v>25000</v>
      </c>
      <c r="D61" s="7">
        <v>35000</v>
      </c>
      <c r="E61" s="46">
        <v>0</v>
      </c>
      <c r="F61" s="46">
        <v>185</v>
      </c>
      <c r="G61" s="46">
        <v>14959.28</v>
      </c>
      <c r="H61" s="46">
        <v>0</v>
      </c>
      <c r="I61" s="46">
        <v>220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f t="shared" si="6"/>
        <v>15364.28</v>
      </c>
      <c r="R61" s="47">
        <f t="shared" si="4"/>
        <v>19635.72</v>
      </c>
    </row>
    <row r="62" spans="1:18" ht="12.75" customHeight="1" x14ac:dyDescent="0.2">
      <c r="A62" s="45" t="s">
        <v>84</v>
      </c>
      <c r="B62" s="5" t="s">
        <v>85</v>
      </c>
      <c r="C62" s="46">
        <v>15000</v>
      </c>
      <c r="D62" s="7">
        <f t="shared" si="5"/>
        <v>15000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f t="shared" si="6"/>
        <v>0</v>
      </c>
      <c r="R62" s="47">
        <f t="shared" si="4"/>
        <v>15000</v>
      </c>
    </row>
    <row r="63" spans="1:18" ht="12.75" customHeight="1" x14ac:dyDescent="0.2">
      <c r="A63" s="45">
        <v>197</v>
      </c>
      <c r="B63" s="5" t="s">
        <v>139</v>
      </c>
      <c r="C63" s="46">
        <v>850000</v>
      </c>
      <c r="D63" s="7">
        <f t="shared" si="5"/>
        <v>850000</v>
      </c>
      <c r="E63" s="46">
        <v>0</v>
      </c>
      <c r="F63" s="46">
        <v>139200</v>
      </c>
      <c r="G63" s="46">
        <v>69600</v>
      </c>
      <c r="H63" s="46">
        <v>69600</v>
      </c>
      <c r="I63" s="46">
        <v>69600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f t="shared" si="6"/>
        <v>348000</v>
      </c>
      <c r="R63" s="47">
        <f t="shared" si="4"/>
        <v>502000</v>
      </c>
    </row>
    <row r="64" spans="1:18" ht="12.75" customHeight="1" x14ac:dyDescent="0.2">
      <c r="A64" s="45" t="s">
        <v>86</v>
      </c>
      <c r="B64" s="5" t="s">
        <v>178</v>
      </c>
      <c r="C64" s="46">
        <v>70000</v>
      </c>
      <c r="D64" s="7">
        <f t="shared" si="5"/>
        <v>70000</v>
      </c>
      <c r="E64" s="46">
        <v>0</v>
      </c>
      <c r="F64" s="46">
        <v>844.98</v>
      </c>
      <c r="G64" s="46">
        <v>401</v>
      </c>
      <c r="H64" s="46">
        <v>133.24</v>
      </c>
      <c r="I64" s="46">
        <v>426.24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f t="shared" si="6"/>
        <v>1805.46</v>
      </c>
      <c r="R64" s="47">
        <f t="shared" si="4"/>
        <v>68194.539999999994</v>
      </c>
    </row>
    <row r="65" spans="1:18" ht="12.75" customHeight="1" x14ac:dyDescent="0.2">
      <c r="A65" s="49"/>
      <c r="B65" s="50" t="s">
        <v>160</v>
      </c>
      <c r="C65" s="51">
        <f t="shared" ref="C65:P65" si="7">SUM(C35:C64)</f>
        <v>4624130</v>
      </c>
      <c r="D65" s="51">
        <f t="shared" si="7"/>
        <v>4734130</v>
      </c>
      <c r="E65" s="51">
        <f t="shared" si="7"/>
        <v>30760.31</v>
      </c>
      <c r="F65" s="51">
        <f t="shared" si="7"/>
        <v>349156.13999999996</v>
      </c>
      <c r="G65" s="51">
        <f t="shared" si="7"/>
        <v>232831.66</v>
      </c>
      <c r="H65" s="51">
        <f t="shared" si="7"/>
        <v>203676.22</v>
      </c>
      <c r="I65" s="51">
        <f t="shared" si="7"/>
        <v>163550.64000000001</v>
      </c>
      <c r="J65" s="51">
        <f t="shared" si="7"/>
        <v>0</v>
      </c>
      <c r="K65" s="51">
        <f t="shared" si="7"/>
        <v>0</v>
      </c>
      <c r="L65" s="51">
        <f t="shared" si="7"/>
        <v>0</v>
      </c>
      <c r="M65" s="51">
        <f t="shared" si="7"/>
        <v>0</v>
      </c>
      <c r="N65" s="51">
        <f t="shared" si="7"/>
        <v>0</v>
      </c>
      <c r="O65" s="51">
        <f t="shared" si="7"/>
        <v>0</v>
      </c>
      <c r="P65" s="51">
        <f t="shared" si="7"/>
        <v>0</v>
      </c>
      <c r="Q65" s="51">
        <f t="shared" si="6"/>
        <v>979974.97</v>
      </c>
      <c r="R65" s="52">
        <f>SUM(R35:R64)</f>
        <v>3754155.0300000007</v>
      </c>
    </row>
    <row r="66" spans="1:18" ht="12.75" customHeight="1" x14ac:dyDescent="0.2">
      <c r="A66" s="45" t="s">
        <v>87</v>
      </c>
      <c r="B66" s="5" t="s">
        <v>88</v>
      </c>
      <c r="C66" s="46">
        <v>80000</v>
      </c>
      <c r="D66" s="46">
        <f>+C66</f>
        <v>80000</v>
      </c>
      <c r="E66" s="46">
        <v>0</v>
      </c>
      <c r="F66" s="46">
        <v>1106</v>
      </c>
      <c r="G66" s="46">
        <v>2770.15</v>
      </c>
      <c r="H66" s="46">
        <v>1633.45</v>
      </c>
      <c r="I66" s="46">
        <v>1604.8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f t="shared" si="6"/>
        <v>7114.4000000000005</v>
      </c>
      <c r="R66" s="47">
        <f t="shared" ref="R66:R100" si="8">+D66-Q66</f>
        <v>72885.600000000006</v>
      </c>
    </row>
    <row r="67" spans="1:18" ht="12.75" customHeight="1" x14ac:dyDescent="0.2">
      <c r="A67" s="45" t="s">
        <v>49</v>
      </c>
      <c r="B67" s="5" t="s">
        <v>182</v>
      </c>
      <c r="C67" s="46">
        <v>15000</v>
      </c>
      <c r="D67" s="46">
        <f t="shared" ref="D67:D97" si="9">+C67</f>
        <v>15000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f t="shared" si="6"/>
        <v>0</v>
      </c>
      <c r="R67" s="47">
        <f t="shared" si="8"/>
        <v>15000</v>
      </c>
    </row>
    <row r="68" spans="1:18" ht="12.75" customHeight="1" x14ac:dyDescent="0.2">
      <c r="A68" s="45" t="s">
        <v>89</v>
      </c>
      <c r="B68" s="5" t="s">
        <v>90</v>
      </c>
      <c r="C68" s="46">
        <v>25000</v>
      </c>
      <c r="D68" s="46">
        <f t="shared" si="9"/>
        <v>25000</v>
      </c>
      <c r="E68" s="46">
        <v>0</v>
      </c>
      <c r="F68" s="46">
        <v>0</v>
      </c>
      <c r="G68" s="46">
        <v>150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f t="shared" si="6"/>
        <v>150</v>
      </c>
      <c r="R68" s="47">
        <f t="shared" si="8"/>
        <v>24850</v>
      </c>
    </row>
    <row r="69" spans="1:18" ht="12.75" customHeight="1" x14ac:dyDescent="0.2">
      <c r="A69" s="45">
        <v>224</v>
      </c>
      <c r="B69" s="5" t="s">
        <v>173</v>
      </c>
      <c r="C69" s="46">
        <v>5000</v>
      </c>
      <c r="D69" s="46">
        <f t="shared" si="9"/>
        <v>5000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f t="shared" si="6"/>
        <v>0</v>
      </c>
      <c r="R69" s="47">
        <f t="shared" si="8"/>
        <v>5000</v>
      </c>
    </row>
    <row r="70" spans="1:18" ht="12.75" customHeight="1" x14ac:dyDescent="0.2">
      <c r="A70" s="45" t="s">
        <v>91</v>
      </c>
      <c r="B70" s="5" t="s">
        <v>92</v>
      </c>
      <c r="C70" s="46">
        <v>10000</v>
      </c>
      <c r="D70" s="46">
        <f t="shared" si="9"/>
        <v>10000</v>
      </c>
      <c r="E70" s="46">
        <v>0</v>
      </c>
      <c r="F70" s="46">
        <v>0</v>
      </c>
      <c r="G70" s="46">
        <v>60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f t="shared" si="6"/>
        <v>60</v>
      </c>
      <c r="R70" s="47">
        <f t="shared" si="8"/>
        <v>9940</v>
      </c>
    </row>
    <row r="71" spans="1:18" ht="12.75" customHeight="1" x14ac:dyDescent="0.2">
      <c r="A71" s="45" t="s">
        <v>93</v>
      </c>
      <c r="B71" s="5" t="s">
        <v>94</v>
      </c>
      <c r="C71" s="46">
        <v>19800</v>
      </c>
      <c r="D71" s="46">
        <f t="shared" si="9"/>
        <v>19800</v>
      </c>
      <c r="E71" s="46">
        <v>0</v>
      </c>
      <c r="F71" s="46">
        <v>0</v>
      </c>
      <c r="G71" s="46">
        <v>0</v>
      </c>
      <c r="H71" s="46">
        <v>0</v>
      </c>
      <c r="I71" s="46">
        <v>725.6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f t="shared" si="6"/>
        <v>725.6</v>
      </c>
      <c r="R71" s="47">
        <f t="shared" si="8"/>
        <v>19074.400000000001</v>
      </c>
    </row>
    <row r="72" spans="1:18" ht="12.75" customHeight="1" x14ac:dyDescent="0.2">
      <c r="A72" s="45" t="s">
        <v>95</v>
      </c>
      <c r="B72" s="5" t="s">
        <v>96</v>
      </c>
      <c r="C72" s="46">
        <v>46000</v>
      </c>
      <c r="D72" s="46">
        <f t="shared" si="9"/>
        <v>46000</v>
      </c>
      <c r="E72" s="46">
        <v>0</v>
      </c>
      <c r="F72" s="46">
        <v>0</v>
      </c>
      <c r="G72" s="46">
        <v>442.8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f t="shared" si="6"/>
        <v>442.8</v>
      </c>
      <c r="R72" s="47">
        <f t="shared" si="8"/>
        <v>45557.2</v>
      </c>
    </row>
    <row r="73" spans="1:18" ht="12.75" customHeight="1" x14ac:dyDescent="0.2">
      <c r="A73" s="45" t="s">
        <v>97</v>
      </c>
      <c r="B73" s="5" t="s">
        <v>98</v>
      </c>
      <c r="C73" s="46">
        <v>20000</v>
      </c>
      <c r="D73" s="46">
        <f t="shared" si="9"/>
        <v>20000</v>
      </c>
      <c r="E73" s="46">
        <v>0</v>
      </c>
      <c r="F73" s="46">
        <v>37</v>
      </c>
      <c r="G73" s="46">
        <v>0</v>
      </c>
      <c r="H73" s="46">
        <v>75</v>
      </c>
      <c r="I73" s="46">
        <v>2835.6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f t="shared" si="6"/>
        <v>2947.6</v>
      </c>
      <c r="R73" s="47">
        <f t="shared" si="8"/>
        <v>17052.400000000001</v>
      </c>
    </row>
    <row r="74" spans="1:18" ht="12.75" customHeight="1" x14ac:dyDescent="0.2">
      <c r="A74" s="45" t="s">
        <v>28</v>
      </c>
      <c r="B74" s="5" t="s">
        <v>99</v>
      </c>
      <c r="C74" s="46">
        <v>9999</v>
      </c>
      <c r="D74" s="46">
        <f t="shared" si="9"/>
        <v>9999</v>
      </c>
      <c r="E74" s="46">
        <v>0</v>
      </c>
      <c r="F74" s="46">
        <v>0</v>
      </c>
      <c r="G74" s="46">
        <v>193.8</v>
      </c>
      <c r="H74" s="46">
        <v>1468</v>
      </c>
      <c r="I74" s="46">
        <v>3352.3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f t="shared" si="6"/>
        <v>5014.1000000000004</v>
      </c>
      <c r="R74" s="47">
        <f t="shared" si="8"/>
        <v>4984.8999999999996</v>
      </c>
    </row>
    <row r="75" spans="1:18" ht="12.75" customHeight="1" x14ac:dyDescent="0.2">
      <c r="A75" s="45" t="s">
        <v>100</v>
      </c>
      <c r="B75" s="5" t="s">
        <v>101</v>
      </c>
      <c r="C75" s="46">
        <v>25400</v>
      </c>
      <c r="D75" s="46">
        <f t="shared" si="9"/>
        <v>25400</v>
      </c>
      <c r="E75" s="46">
        <v>0</v>
      </c>
      <c r="F75" s="46">
        <v>0</v>
      </c>
      <c r="G75" s="46">
        <v>3506.9</v>
      </c>
      <c r="H75" s="46">
        <v>0</v>
      </c>
      <c r="I75" s="46">
        <v>218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f t="shared" si="6"/>
        <v>3724.9</v>
      </c>
      <c r="R75" s="47">
        <f t="shared" si="8"/>
        <v>21675.1</v>
      </c>
    </row>
    <row r="76" spans="1:18" ht="12.75" customHeight="1" x14ac:dyDescent="0.2">
      <c r="A76" s="45" t="s">
        <v>102</v>
      </c>
      <c r="B76" s="5" t="s">
        <v>103</v>
      </c>
      <c r="C76" s="46">
        <v>5000</v>
      </c>
      <c r="D76" s="46">
        <f t="shared" si="9"/>
        <v>5000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f t="shared" si="6"/>
        <v>0</v>
      </c>
      <c r="R76" s="47">
        <f t="shared" si="8"/>
        <v>5000</v>
      </c>
    </row>
    <row r="77" spans="1:18" ht="12.75" customHeight="1" x14ac:dyDescent="0.2">
      <c r="A77" s="45" t="s">
        <v>104</v>
      </c>
      <c r="B77" s="5" t="s">
        <v>105</v>
      </c>
      <c r="C77" s="46">
        <v>13000</v>
      </c>
      <c r="D77" s="46">
        <f t="shared" si="9"/>
        <v>13000</v>
      </c>
      <c r="E77" s="46">
        <v>0</v>
      </c>
      <c r="F77" s="46">
        <v>0</v>
      </c>
      <c r="G77" s="46">
        <v>0</v>
      </c>
      <c r="H77" s="46">
        <v>222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f t="shared" si="6"/>
        <v>222</v>
      </c>
      <c r="R77" s="47">
        <f t="shared" si="8"/>
        <v>12778</v>
      </c>
    </row>
    <row r="78" spans="1:18" ht="12.75" customHeight="1" x14ac:dyDescent="0.2">
      <c r="A78" s="45">
        <v>252</v>
      </c>
      <c r="B78" s="5" t="s">
        <v>157</v>
      </c>
      <c r="C78" s="46">
        <v>10000</v>
      </c>
      <c r="D78" s="46">
        <f t="shared" si="9"/>
        <v>10000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f t="shared" si="6"/>
        <v>0</v>
      </c>
      <c r="R78" s="47">
        <f t="shared" si="8"/>
        <v>10000</v>
      </c>
    </row>
    <row r="79" spans="1:18" ht="12.75" customHeight="1" x14ac:dyDescent="0.2">
      <c r="A79" s="45" t="s">
        <v>29</v>
      </c>
      <c r="B79" s="5" t="s">
        <v>106</v>
      </c>
      <c r="C79" s="46">
        <v>52000</v>
      </c>
      <c r="D79" s="46">
        <f t="shared" si="9"/>
        <v>52000</v>
      </c>
      <c r="E79" s="46">
        <v>0</v>
      </c>
      <c r="F79" s="46">
        <v>0</v>
      </c>
      <c r="G79" s="46">
        <v>8550</v>
      </c>
      <c r="H79" s="46">
        <v>0</v>
      </c>
      <c r="I79" s="46">
        <v>17940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f t="shared" si="6"/>
        <v>26490</v>
      </c>
      <c r="R79" s="47">
        <f t="shared" si="8"/>
        <v>25510</v>
      </c>
    </row>
    <row r="80" spans="1:18" ht="12.75" customHeight="1" x14ac:dyDescent="0.2">
      <c r="A80" s="45" t="s">
        <v>107</v>
      </c>
      <c r="B80" s="5" t="s">
        <v>108</v>
      </c>
      <c r="C80" s="46">
        <v>10200</v>
      </c>
      <c r="D80" s="46">
        <f t="shared" si="9"/>
        <v>10200</v>
      </c>
      <c r="E80" s="46">
        <v>0</v>
      </c>
      <c r="F80" s="46">
        <v>0</v>
      </c>
      <c r="G80" s="46">
        <v>7.9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f t="shared" si="6"/>
        <v>7.9</v>
      </c>
      <c r="R80" s="47">
        <f t="shared" si="8"/>
        <v>10192.1</v>
      </c>
    </row>
    <row r="81" spans="1:18" ht="12.75" customHeight="1" x14ac:dyDescent="0.2">
      <c r="A81" s="45">
        <v>261</v>
      </c>
      <c r="B81" s="5" t="s">
        <v>169</v>
      </c>
      <c r="C81" s="46">
        <v>1800</v>
      </c>
      <c r="D81" s="46">
        <v>41800</v>
      </c>
      <c r="E81" s="46">
        <v>0</v>
      </c>
      <c r="F81" s="46">
        <v>0</v>
      </c>
      <c r="G81" s="46">
        <v>285</v>
      </c>
      <c r="H81" s="46">
        <v>0</v>
      </c>
      <c r="I81" s="46">
        <v>23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f t="shared" si="6"/>
        <v>308</v>
      </c>
      <c r="R81" s="47">
        <f t="shared" si="8"/>
        <v>41492</v>
      </c>
    </row>
    <row r="82" spans="1:18" ht="12.75" customHeight="1" x14ac:dyDescent="0.2">
      <c r="A82" s="45" t="s">
        <v>30</v>
      </c>
      <c r="B82" s="5" t="s">
        <v>109</v>
      </c>
      <c r="C82" s="46">
        <v>278800</v>
      </c>
      <c r="D82" s="46">
        <v>178800</v>
      </c>
      <c r="E82" s="46">
        <v>0</v>
      </c>
      <c r="F82" s="46">
        <v>620.5</v>
      </c>
      <c r="G82" s="46">
        <v>0</v>
      </c>
      <c r="H82" s="46">
        <v>84.99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f t="shared" ref="Q82:Q117" si="10">SUM(E82:P82)</f>
        <v>705.49</v>
      </c>
      <c r="R82" s="47">
        <f>+D82-Q82</f>
        <v>178094.51</v>
      </c>
    </row>
    <row r="83" spans="1:18" ht="12.75" customHeight="1" x14ac:dyDescent="0.2">
      <c r="A83" s="45" t="s">
        <v>31</v>
      </c>
      <c r="B83" s="5" t="s">
        <v>110</v>
      </c>
      <c r="C83" s="46">
        <v>219000</v>
      </c>
      <c r="D83" s="46">
        <v>119000</v>
      </c>
      <c r="E83" s="46">
        <v>0</v>
      </c>
      <c r="F83" s="46">
        <v>0</v>
      </c>
      <c r="G83" s="46">
        <v>22281</v>
      </c>
      <c r="H83" s="46">
        <v>58125</v>
      </c>
      <c r="I83" s="46">
        <v>18.45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f t="shared" si="10"/>
        <v>80424.45</v>
      </c>
      <c r="R83" s="47">
        <f t="shared" si="8"/>
        <v>38575.550000000003</v>
      </c>
    </row>
    <row r="84" spans="1:18" ht="12.75" customHeight="1" x14ac:dyDescent="0.2">
      <c r="A84" s="45" t="s">
        <v>111</v>
      </c>
      <c r="B84" s="5" t="s">
        <v>112</v>
      </c>
      <c r="C84" s="46">
        <v>15455</v>
      </c>
      <c r="D84" s="46">
        <f t="shared" si="9"/>
        <v>15455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f t="shared" si="10"/>
        <v>0</v>
      </c>
      <c r="R84" s="47">
        <f t="shared" si="8"/>
        <v>15455</v>
      </c>
    </row>
    <row r="85" spans="1:18" ht="12.75" customHeight="1" x14ac:dyDescent="0.2">
      <c r="A85" s="45" t="s">
        <v>113</v>
      </c>
      <c r="B85" s="5" t="s">
        <v>114</v>
      </c>
      <c r="C85" s="46">
        <v>42200</v>
      </c>
      <c r="D85" s="46">
        <f t="shared" si="9"/>
        <v>42200</v>
      </c>
      <c r="E85" s="46">
        <v>0</v>
      </c>
      <c r="F85" s="46">
        <v>17657</v>
      </c>
      <c r="G85" s="46">
        <v>338</v>
      </c>
      <c r="H85" s="46">
        <v>0</v>
      </c>
      <c r="I85" s="46">
        <v>200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f t="shared" si="10"/>
        <v>18195</v>
      </c>
      <c r="R85" s="47">
        <f t="shared" si="8"/>
        <v>24005</v>
      </c>
    </row>
    <row r="86" spans="1:18" ht="12.75" customHeight="1" x14ac:dyDescent="0.2">
      <c r="A86" s="45" t="s">
        <v>32</v>
      </c>
      <c r="B86" s="5" t="s">
        <v>115</v>
      </c>
      <c r="C86" s="46">
        <v>69500</v>
      </c>
      <c r="D86" s="46">
        <f t="shared" si="9"/>
        <v>69500</v>
      </c>
      <c r="E86" s="46">
        <v>0</v>
      </c>
      <c r="F86" s="46">
        <v>40</v>
      </c>
      <c r="G86" s="46">
        <v>2016.49</v>
      </c>
      <c r="H86" s="46">
        <v>0</v>
      </c>
      <c r="I86" s="46">
        <v>7799.5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f t="shared" si="10"/>
        <v>9855.99</v>
      </c>
      <c r="R86" s="47">
        <f t="shared" si="8"/>
        <v>59644.01</v>
      </c>
    </row>
    <row r="87" spans="1:18" ht="12.75" customHeight="1" x14ac:dyDescent="0.2">
      <c r="A87" s="45">
        <v>269</v>
      </c>
      <c r="B87" s="5" t="s">
        <v>140</v>
      </c>
      <c r="C87" s="46">
        <v>20000</v>
      </c>
      <c r="D87" s="46">
        <f t="shared" si="9"/>
        <v>20000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f t="shared" si="10"/>
        <v>0</v>
      </c>
      <c r="R87" s="47">
        <f t="shared" si="8"/>
        <v>20000</v>
      </c>
    </row>
    <row r="88" spans="1:18" ht="12.75" customHeight="1" x14ac:dyDescent="0.2">
      <c r="A88" s="45" t="s">
        <v>116</v>
      </c>
      <c r="B88" s="5" t="s">
        <v>117</v>
      </c>
      <c r="C88" s="46">
        <v>12000</v>
      </c>
      <c r="D88" s="46">
        <f t="shared" si="9"/>
        <v>12000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f t="shared" si="10"/>
        <v>0</v>
      </c>
      <c r="R88" s="47">
        <f t="shared" si="8"/>
        <v>12000</v>
      </c>
    </row>
    <row r="89" spans="1:18" ht="12.75" customHeight="1" x14ac:dyDescent="0.2">
      <c r="A89" s="45">
        <v>274</v>
      </c>
      <c r="B89" s="5" t="s">
        <v>148</v>
      </c>
      <c r="C89" s="46">
        <v>5000</v>
      </c>
      <c r="D89" s="46">
        <f t="shared" si="9"/>
        <v>5000</v>
      </c>
      <c r="E89" s="46">
        <v>0</v>
      </c>
      <c r="F89" s="46">
        <v>0</v>
      </c>
      <c r="G89" s="46">
        <v>365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f t="shared" si="10"/>
        <v>365</v>
      </c>
      <c r="R89" s="47">
        <f t="shared" si="8"/>
        <v>4635</v>
      </c>
    </row>
    <row r="90" spans="1:18" ht="12.75" customHeight="1" x14ac:dyDescent="0.2">
      <c r="A90" s="45" t="s">
        <v>118</v>
      </c>
      <c r="B90" s="5" t="s">
        <v>179</v>
      </c>
      <c r="C90" s="46">
        <v>15000</v>
      </c>
      <c r="D90" s="46">
        <f t="shared" si="9"/>
        <v>15000</v>
      </c>
      <c r="E90" s="46">
        <v>0</v>
      </c>
      <c r="F90" s="46">
        <v>0</v>
      </c>
      <c r="G90" s="46">
        <v>29.99</v>
      </c>
      <c r="H90" s="46">
        <v>200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f t="shared" si="10"/>
        <v>229.99</v>
      </c>
      <c r="R90" s="47">
        <f t="shared" si="8"/>
        <v>14770.01</v>
      </c>
    </row>
    <row r="91" spans="1:18" ht="12.75" customHeight="1" x14ac:dyDescent="0.2">
      <c r="A91" s="45" t="s">
        <v>119</v>
      </c>
      <c r="B91" s="5" t="s">
        <v>120</v>
      </c>
      <c r="C91" s="46">
        <v>76000</v>
      </c>
      <c r="D91" s="46">
        <f t="shared" si="9"/>
        <v>76000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f t="shared" si="10"/>
        <v>0</v>
      </c>
      <c r="R91" s="47">
        <f t="shared" si="8"/>
        <v>76000</v>
      </c>
    </row>
    <row r="92" spans="1:18" ht="12.75" customHeight="1" x14ac:dyDescent="0.2">
      <c r="A92" s="45" t="s">
        <v>121</v>
      </c>
      <c r="B92" s="5" t="s">
        <v>122</v>
      </c>
      <c r="C92" s="46">
        <v>31600</v>
      </c>
      <c r="D92" s="46">
        <f t="shared" si="9"/>
        <v>31600</v>
      </c>
      <c r="E92" s="46">
        <v>0</v>
      </c>
      <c r="F92" s="46">
        <v>0</v>
      </c>
      <c r="G92" s="46">
        <v>390.6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f t="shared" si="10"/>
        <v>390.6</v>
      </c>
      <c r="R92" s="47">
        <f t="shared" si="8"/>
        <v>31209.4</v>
      </c>
    </row>
    <row r="93" spans="1:18" ht="12.75" customHeight="1" x14ac:dyDescent="0.2">
      <c r="A93" s="45">
        <v>289</v>
      </c>
      <c r="B93" s="5" t="s">
        <v>155</v>
      </c>
      <c r="C93" s="46">
        <v>20000</v>
      </c>
      <c r="D93" s="46">
        <f t="shared" si="9"/>
        <v>20000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f t="shared" si="10"/>
        <v>0</v>
      </c>
      <c r="R93" s="47">
        <f t="shared" si="8"/>
        <v>20000</v>
      </c>
    </row>
    <row r="94" spans="1:18" ht="12.75" customHeight="1" x14ac:dyDescent="0.2">
      <c r="A94" s="45" t="s">
        <v>33</v>
      </c>
      <c r="B94" s="5" t="s">
        <v>123</v>
      </c>
      <c r="C94" s="46">
        <v>19576</v>
      </c>
      <c r="D94" s="46">
        <f t="shared" si="9"/>
        <v>19576</v>
      </c>
      <c r="E94" s="46">
        <v>0</v>
      </c>
      <c r="F94" s="46">
        <v>125</v>
      </c>
      <c r="G94" s="46">
        <v>1187.9000000000001</v>
      </c>
      <c r="H94" s="46">
        <v>200.01</v>
      </c>
      <c r="I94" s="46">
        <v>1216.5999999999999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f t="shared" si="10"/>
        <v>2729.51</v>
      </c>
      <c r="R94" s="47">
        <f t="shared" si="8"/>
        <v>16846.489999999998</v>
      </c>
    </row>
    <row r="95" spans="1:18" ht="12.75" customHeight="1" x14ac:dyDescent="0.2">
      <c r="A95" s="45" t="s">
        <v>34</v>
      </c>
      <c r="B95" s="5" t="s">
        <v>124</v>
      </c>
      <c r="C95" s="46">
        <v>18390</v>
      </c>
      <c r="D95" s="46">
        <f t="shared" si="9"/>
        <v>18390</v>
      </c>
      <c r="E95" s="46">
        <v>0</v>
      </c>
      <c r="F95" s="46">
        <v>0</v>
      </c>
      <c r="G95" s="46">
        <v>743.29</v>
      </c>
      <c r="H95" s="46">
        <v>314.8</v>
      </c>
      <c r="I95" s="46">
        <v>12276.55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f t="shared" si="10"/>
        <v>13334.64</v>
      </c>
      <c r="R95" s="47">
        <f t="shared" si="8"/>
        <v>5055.3600000000006</v>
      </c>
    </row>
    <row r="96" spans="1:18" ht="12.75" customHeight="1" x14ac:dyDescent="0.2">
      <c r="A96" s="45">
        <v>295</v>
      </c>
      <c r="B96" s="5" t="s">
        <v>189</v>
      </c>
      <c r="C96" s="46">
        <v>20000</v>
      </c>
      <c r="D96" s="46">
        <f t="shared" si="9"/>
        <v>20000</v>
      </c>
      <c r="E96" s="46">
        <v>0</v>
      </c>
      <c r="F96" s="46">
        <v>0</v>
      </c>
      <c r="G96" s="46">
        <v>0</v>
      </c>
      <c r="H96" s="46">
        <v>0</v>
      </c>
      <c r="I96" s="46">
        <v>2000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f t="shared" si="10"/>
        <v>2000</v>
      </c>
      <c r="R96" s="47">
        <f t="shared" si="8"/>
        <v>18000</v>
      </c>
    </row>
    <row r="97" spans="1:18" ht="12.75" customHeight="1" x14ac:dyDescent="0.2">
      <c r="A97" s="45" t="s">
        <v>125</v>
      </c>
      <c r="B97" s="5" t="s">
        <v>126</v>
      </c>
      <c r="C97" s="46">
        <v>4680</v>
      </c>
      <c r="D97" s="46">
        <f t="shared" si="9"/>
        <v>4680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f t="shared" si="10"/>
        <v>0</v>
      </c>
      <c r="R97" s="47">
        <f t="shared" si="8"/>
        <v>4680</v>
      </c>
    </row>
    <row r="98" spans="1:18" ht="12.75" customHeight="1" x14ac:dyDescent="0.2">
      <c r="A98" s="45" t="s">
        <v>35</v>
      </c>
      <c r="B98" s="5" t="s">
        <v>127</v>
      </c>
      <c r="C98" s="46">
        <v>66000</v>
      </c>
      <c r="D98" s="46">
        <v>46000</v>
      </c>
      <c r="E98" s="46">
        <v>0</v>
      </c>
      <c r="F98" s="46">
        <v>0</v>
      </c>
      <c r="G98" s="46">
        <v>12464.1</v>
      </c>
      <c r="H98" s="46">
        <v>77.5</v>
      </c>
      <c r="I98" s="46">
        <v>277.85000000000002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f t="shared" si="10"/>
        <v>12819.45</v>
      </c>
      <c r="R98" s="47">
        <f t="shared" si="8"/>
        <v>33180.550000000003</v>
      </c>
    </row>
    <row r="99" spans="1:18" ht="12.75" customHeight="1" x14ac:dyDescent="0.2">
      <c r="A99" s="45" t="s">
        <v>36</v>
      </c>
      <c r="B99" s="5" t="s">
        <v>128</v>
      </c>
      <c r="C99" s="46">
        <v>50000</v>
      </c>
      <c r="D99" s="46">
        <v>70000</v>
      </c>
      <c r="E99" s="46">
        <v>0</v>
      </c>
      <c r="F99" s="46">
        <v>1984.75</v>
      </c>
      <c r="G99" s="46">
        <v>1245</v>
      </c>
      <c r="H99" s="46">
        <v>0</v>
      </c>
      <c r="I99" s="46">
        <v>276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f t="shared" si="10"/>
        <v>3505.75</v>
      </c>
      <c r="R99" s="47">
        <f t="shared" si="8"/>
        <v>66494.25</v>
      </c>
    </row>
    <row r="100" spans="1:18" ht="12.75" customHeight="1" x14ac:dyDescent="0.2">
      <c r="A100" s="45" t="s">
        <v>129</v>
      </c>
      <c r="B100" s="5" t="s">
        <v>130</v>
      </c>
      <c r="C100" s="46">
        <v>12600</v>
      </c>
      <c r="D100" s="46">
        <v>62600</v>
      </c>
      <c r="E100" s="46">
        <v>0</v>
      </c>
      <c r="F100" s="46">
        <v>0</v>
      </c>
      <c r="G100" s="46">
        <v>6294.68</v>
      </c>
      <c r="H100" s="46">
        <v>0</v>
      </c>
      <c r="I100" s="46">
        <v>15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f t="shared" si="10"/>
        <v>6309.68</v>
      </c>
      <c r="R100" s="47">
        <f t="shared" si="8"/>
        <v>56290.32</v>
      </c>
    </row>
    <row r="101" spans="1:18" ht="12.75" customHeight="1" x14ac:dyDescent="0.2">
      <c r="A101" s="49"/>
      <c r="B101" s="50" t="s">
        <v>165</v>
      </c>
      <c r="C101" s="51">
        <f t="shared" ref="C101:P101" si="11">SUM(C66:C100)</f>
        <v>1344000</v>
      </c>
      <c r="D101" s="51">
        <f t="shared" si="11"/>
        <v>1234000</v>
      </c>
      <c r="E101" s="51">
        <f t="shared" si="11"/>
        <v>0</v>
      </c>
      <c r="F101" s="51">
        <f t="shared" si="11"/>
        <v>21570.25</v>
      </c>
      <c r="G101" s="51">
        <f t="shared" si="11"/>
        <v>63322.6</v>
      </c>
      <c r="H101" s="51">
        <f t="shared" si="11"/>
        <v>62400.750000000007</v>
      </c>
      <c r="I101" s="51">
        <f t="shared" si="11"/>
        <v>50779.249999999993</v>
      </c>
      <c r="J101" s="51">
        <f t="shared" si="11"/>
        <v>0</v>
      </c>
      <c r="K101" s="51">
        <f t="shared" si="11"/>
        <v>0</v>
      </c>
      <c r="L101" s="51">
        <f t="shared" si="11"/>
        <v>0</v>
      </c>
      <c r="M101" s="51">
        <f t="shared" si="11"/>
        <v>0</v>
      </c>
      <c r="N101" s="51">
        <f t="shared" si="11"/>
        <v>0</v>
      </c>
      <c r="O101" s="51">
        <f t="shared" si="11"/>
        <v>0</v>
      </c>
      <c r="P101" s="51">
        <f t="shared" si="11"/>
        <v>0</v>
      </c>
      <c r="Q101" s="51">
        <f t="shared" si="10"/>
        <v>198072.85</v>
      </c>
      <c r="R101" s="52">
        <f>SUM(R66:R100)</f>
        <v>1035927.15</v>
      </c>
    </row>
    <row r="102" spans="1:18" ht="12.75" customHeight="1" x14ac:dyDescent="0.2">
      <c r="A102" s="45" t="s">
        <v>37</v>
      </c>
      <c r="B102" s="5" t="s">
        <v>183</v>
      </c>
      <c r="C102" s="46">
        <v>100000</v>
      </c>
      <c r="D102" s="46">
        <f>+C102</f>
        <v>100000</v>
      </c>
      <c r="E102" s="46">
        <v>0</v>
      </c>
      <c r="F102" s="46">
        <v>3200</v>
      </c>
      <c r="G102" s="46">
        <v>2100</v>
      </c>
      <c r="H102" s="46">
        <v>2800</v>
      </c>
      <c r="I102" s="46">
        <v>7100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f t="shared" si="10"/>
        <v>15200</v>
      </c>
      <c r="R102" s="47">
        <f t="shared" ref="R102:R108" si="12">+D102-Q102</f>
        <v>84800</v>
      </c>
    </row>
    <row r="103" spans="1:18" ht="12.75" customHeight="1" x14ac:dyDescent="0.2">
      <c r="A103" s="45" t="s">
        <v>131</v>
      </c>
      <c r="B103" s="5" t="s">
        <v>132</v>
      </c>
      <c r="C103" s="46">
        <v>24000</v>
      </c>
      <c r="D103" s="46">
        <f t="shared" ref="D103:D107" si="13">+C103</f>
        <v>24000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f t="shared" si="10"/>
        <v>0</v>
      </c>
      <c r="R103" s="47">
        <f t="shared" si="12"/>
        <v>24000</v>
      </c>
    </row>
    <row r="104" spans="1:18" ht="12.75" customHeight="1" x14ac:dyDescent="0.2">
      <c r="A104" s="45">
        <v>325</v>
      </c>
      <c r="B104" s="48" t="s">
        <v>186</v>
      </c>
      <c r="C104" s="46">
        <v>450000</v>
      </c>
      <c r="D104" s="46">
        <v>410000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f t="shared" si="10"/>
        <v>0</v>
      </c>
      <c r="R104" s="47">
        <f t="shared" si="12"/>
        <v>410000</v>
      </c>
    </row>
    <row r="105" spans="1:18" ht="12.75" customHeight="1" x14ac:dyDescent="0.2">
      <c r="A105" s="45" t="s">
        <v>133</v>
      </c>
      <c r="B105" s="5" t="s">
        <v>134</v>
      </c>
      <c r="C105" s="46">
        <v>18000</v>
      </c>
      <c r="D105" s="46">
        <f t="shared" si="13"/>
        <v>18000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f t="shared" si="10"/>
        <v>0</v>
      </c>
      <c r="R105" s="47">
        <f t="shared" si="12"/>
        <v>18000</v>
      </c>
    </row>
    <row r="106" spans="1:18" ht="12.75" customHeight="1" x14ac:dyDescent="0.2">
      <c r="A106" s="45" t="s">
        <v>38</v>
      </c>
      <c r="B106" s="5" t="s">
        <v>135</v>
      </c>
      <c r="C106" s="46">
        <v>124000</v>
      </c>
      <c r="D106" s="46">
        <v>164000</v>
      </c>
      <c r="E106" s="46">
        <v>0</v>
      </c>
      <c r="F106" s="46">
        <v>1873</v>
      </c>
      <c r="G106" s="46">
        <v>0</v>
      </c>
      <c r="H106" s="46">
        <v>2049</v>
      </c>
      <c r="I106" s="46">
        <v>75450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f t="shared" si="10"/>
        <v>79372</v>
      </c>
      <c r="R106" s="47">
        <f t="shared" si="12"/>
        <v>84628</v>
      </c>
    </row>
    <row r="107" spans="1:18" ht="12.75" customHeight="1" x14ac:dyDescent="0.2">
      <c r="A107" s="45" t="s">
        <v>39</v>
      </c>
      <c r="B107" s="5" t="s">
        <v>136</v>
      </c>
      <c r="C107" s="46">
        <v>280000</v>
      </c>
      <c r="D107" s="46">
        <f t="shared" si="13"/>
        <v>280000</v>
      </c>
      <c r="E107" s="46">
        <v>0</v>
      </c>
      <c r="F107" s="46">
        <v>1240</v>
      </c>
      <c r="G107" s="46">
        <v>8879.5400000000009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f t="shared" si="10"/>
        <v>10119.540000000001</v>
      </c>
      <c r="R107" s="47">
        <f t="shared" si="12"/>
        <v>269880.46000000002</v>
      </c>
    </row>
    <row r="108" spans="1:18" ht="12.75" customHeight="1" x14ac:dyDescent="0.2">
      <c r="A108" s="45">
        <v>332</v>
      </c>
      <c r="B108" s="5" t="s">
        <v>203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/>
      <c r="K108" s="46"/>
      <c r="L108" s="46"/>
      <c r="M108" s="46"/>
      <c r="N108" s="46"/>
      <c r="O108" s="46"/>
      <c r="P108" s="46"/>
      <c r="Q108" s="46">
        <f t="shared" si="10"/>
        <v>0</v>
      </c>
      <c r="R108" s="47">
        <f t="shared" si="12"/>
        <v>0</v>
      </c>
    </row>
    <row r="109" spans="1:18" ht="12.75" customHeight="1" x14ac:dyDescent="0.2">
      <c r="A109" s="49"/>
      <c r="B109" s="50" t="s">
        <v>161</v>
      </c>
      <c r="C109" s="51">
        <f>SUM(C102:C108)</f>
        <v>996000</v>
      </c>
      <c r="D109" s="51">
        <f>SUM(D102:D107)</f>
        <v>996000</v>
      </c>
      <c r="E109" s="51">
        <f>SUM(E102:E107)</f>
        <v>0</v>
      </c>
      <c r="F109" s="51">
        <f>SUM(F102:F107)</f>
        <v>6313</v>
      </c>
      <c r="G109" s="51">
        <f t="shared" ref="G109:P109" si="14">SUM(G102:G107)</f>
        <v>10979.54</v>
      </c>
      <c r="H109" s="51">
        <f t="shared" si="14"/>
        <v>4849</v>
      </c>
      <c r="I109" s="51">
        <f t="shared" si="14"/>
        <v>82550</v>
      </c>
      <c r="J109" s="51">
        <f t="shared" si="14"/>
        <v>0</v>
      </c>
      <c r="K109" s="51">
        <f t="shared" si="14"/>
        <v>0</v>
      </c>
      <c r="L109" s="51">
        <f t="shared" si="14"/>
        <v>0</v>
      </c>
      <c r="M109" s="51">
        <f>SUM(M102:M107)</f>
        <v>0</v>
      </c>
      <c r="N109" s="51">
        <f t="shared" si="14"/>
        <v>0</v>
      </c>
      <c r="O109" s="51">
        <f t="shared" si="14"/>
        <v>0</v>
      </c>
      <c r="P109" s="51">
        <f t="shared" si="14"/>
        <v>0</v>
      </c>
      <c r="Q109" s="51">
        <f t="shared" si="10"/>
        <v>104691.54000000001</v>
      </c>
      <c r="R109" s="52">
        <f>SUM(R102:R107)</f>
        <v>891308.46</v>
      </c>
    </row>
    <row r="110" spans="1:18" ht="12.75" customHeight="1" x14ac:dyDescent="0.2">
      <c r="A110" s="45" t="s">
        <v>40</v>
      </c>
      <c r="B110" s="5" t="s">
        <v>184</v>
      </c>
      <c r="C110" s="46">
        <v>610000</v>
      </c>
      <c r="D110" s="46">
        <f>+C110</f>
        <v>610000</v>
      </c>
      <c r="E110" s="46">
        <v>0</v>
      </c>
      <c r="F110" s="46">
        <v>114132.16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f t="shared" si="10"/>
        <v>114132.16</v>
      </c>
      <c r="R110" s="47">
        <f>+D110-Q110</f>
        <v>495867.83999999997</v>
      </c>
    </row>
    <row r="111" spans="1:18" ht="12.75" customHeight="1" x14ac:dyDescent="0.2">
      <c r="A111" s="45" t="s">
        <v>41</v>
      </c>
      <c r="B111" s="5" t="s">
        <v>141</v>
      </c>
      <c r="C111" s="46">
        <v>296250</v>
      </c>
      <c r="D111" s="46">
        <f t="shared" ref="D111:D112" si="15">+C111</f>
        <v>296250</v>
      </c>
      <c r="E111" s="46">
        <v>0</v>
      </c>
      <c r="F111" s="46">
        <v>47270.3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f t="shared" si="10"/>
        <v>47270.3</v>
      </c>
      <c r="R111" s="47">
        <f>+D111-Q111</f>
        <v>248979.7</v>
      </c>
    </row>
    <row r="112" spans="1:18" ht="12.75" customHeight="1" x14ac:dyDescent="0.2">
      <c r="A112" s="45" t="s">
        <v>42</v>
      </c>
      <c r="B112" s="5" t="s">
        <v>142</v>
      </c>
      <c r="C112" s="46">
        <v>43750</v>
      </c>
      <c r="D112" s="46">
        <f t="shared" si="15"/>
        <v>43750</v>
      </c>
      <c r="E112" s="46">
        <v>0</v>
      </c>
      <c r="F112" s="46">
        <v>0</v>
      </c>
      <c r="G112" s="46">
        <v>43750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f t="shared" si="10"/>
        <v>43750</v>
      </c>
      <c r="R112" s="47">
        <f>+D112-Q112</f>
        <v>0</v>
      </c>
    </row>
    <row r="113" spans="1:18" ht="12.75" customHeight="1" thickBot="1" x14ac:dyDescent="0.25">
      <c r="A113" s="49"/>
      <c r="B113" s="50" t="s">
        <v>162</v>
      </c>
      <c r="C113" s="53">
        <f>SUM(C110:C112)</f>
        <v>950000</v>
      </c>
      <c r="D113" s="53">
        <f>SUM(D110:D112)</f>
        <v>950000</v>
      </c>
      <c r="E113" s="53">
        <f>SUM(E110:E112)</f>
        <v>0</v>
      </c>
      <c r="F113" s="53">
        <f>SUM(F110:F112)</f>
        <v>161402.46000000002</v>
      </c>
      <c r="G113" s="53">
        <f t="shared" ref="G113:P113" si="16">SUM(G110:G112)</f>
        <v>43750</v>
      </c>
      <c r="H113" s="53">
        <f t="shared" si="16"/>
        <v>0</v>
      </c>
      <c r="I113" s="53">
        <f t="shared" si="16"/>
        <v>0</v>
      </c>
      <c r="J113" s="53">
        <f t="shared" si="16"/>
        <v>0</v>
      </c>
      <c r="K113" s="53">
        <f t="shared" si="16"/>
        <v>0</v>
      </c>
      <c r="L113" s="53">
        <f t="shared" si="16"/>
        <v>0</v>
      </c>
      <c r="M113" s="53">
        <f t="shared" si="16"/>
        <v>0</v>
      </c>
      <c r="N113" s="53">
        <f t="shared" si="16"/>
        <v>0</v>
      </c>
      <c r="O113" s="53">
        <f t="shared" si="16"/>
        <v>0</v>
      </c>
      <c r="P113" s="53">
        <f t="shared" si="16"/>
        <v>0</v>
      </c>
      <c r="Q113" s="54">
        <f t="shared" si="10"/>
        <v>205152.46000000002</v>
      </c>
      <c r="R113" s="55">
        <f>SUM(R110:R112)</f>
        <v>744847.54</v>
      </c>
    </row>
    <row r="114" spans="1:18" ht="12.75" customHeight="1" thickBot="1" x14ac:dyDescent="0.25">
      <c r="A114" s="45" t="s">
        <v>168</v>
      </c>
      <c r="B114" s="5" t="s">
        <v>166</v>
      </c>
      <c r="C114" s="56">
        <v>170000</v>
      </c>
      <c r="D114" s="56">
        <f>+C114</f>
        <v>170000</v>
      </c>
      <c r="E114" s="56">
        <v>0</v>
      </c>
      <c r="F114" s="56">
        <v>168017.6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46">
        <f t="shared" si="10"/>
        <v>168017.6</v>
      </c>
      <c r="R114" s="57">
        <f>+D114-Q114</f>
        <v>1982.3999999999942</v>
      </c>
    </row>
    <row r="115" spans="1:18" ht="12.75" customHeight="1" x14ac:dyDescent="0.2">
      <c r="A115" s="45">
        <v>991</v>
      </c>
      <c r="B115" s="5" t="s">
        <v>188</v>
      </c>
      <c r="C115" s="46">
        <v>896891</v>
      </c>
      <c r="D115" s="56">
        <f t="shared" ref="D115" si="17">+C115</f>
        <v>896891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46">
        <f t="shared" si="10"/>
        <v>0</v>
      </c>
      <c r="R115" s="57">
        <f>+D115-Q115</f>
        <v>896891</v>
      </c>
    </row>
    <row r="116" spans="1:18" ht="12.75" customHeight="1" thickBot="1" x14ac:dyDescent="0.25">
      <c r="A116" s="49"/>
      <c r="B116" s="50" t="s">
        <v>163</v>
      </c>
      <c r="C116" s="54">
        <f>SUM(C114:C115)</f>
        <v>1066891</v>
      </c>
      <c r="D116" s="54">
        <f>SUM(D114:D115)</f>
        <v>1066891</v>
      </c>
      <c r="E116" s="54">
        <f t="shared" ref="E116:P116" si="18">SUM(E114:E114)</f>
        <v>0</v>
      </c>
      <c r="F116" s="54">
        <f>SUM(F114:F114)</f>
        <v>168017.6</v>
      </c>
      <c r="G116" s="54">
        <f t="shared" si="18"/>
        <v>0</v>
      </c>
      <c r="H116" s="54">
        <f t="shared" si="18"/>
        <v>0</v>
      </c>
      <c r="I116" s="54">
        <f t="shared" si="18"/>
        <v>0</v>
      </c>
      <c r="J116" s="54">
        <f t="shared" si="18"/>
        <v>0</v>
      </c>
      <c r="K116" s="54">
        <f t="shared" si="18"/>
        <v>0</v>
      </c>
      <c r="L116" s="54">
        <f t="shared" si="18"/>
        <v>0</v>
      </c>
      <c r="M116" s="54">
        <f t="shared" si="18"/>
        <v>0</v>
      </c>
      <c r="N116" s="54">
        <f t="shared" si="18"/>
        <v>0</v>
      </c>
      <c r="O116" s="54">
        <f t="shared" si="18"/>
        <v>0</v>
      </c>
      <c r="P116" s="54">
        <f t="shared" si="18"/>
        <v>0</v>
      </c>
      <c r="Q116" s="46">
        <f t="shared" si="10"/>
        <v>168017.6</v>
      </c>
      <c r="R116" s="58">
        <f>SUM(R114:R115)</f>
        <v>898873.4</v>
      </c>
    </row>
    <row r="117" spans="1:18" ht="12.75" customHeight="1" thickBot="1" x14ac:dyDescent="0.25">
      <c r="A117" s="59"/>
      <c r="B117" s="60" t="s">
        <v>44</v>
      </c>
      <c r="C117" s="61">
        <f>C114+C115+C109+C101+C65+C34+C113</f>
        <v>17500000</v>
      </c>
      <c r="D117" s="61">
        <f t="shared" ref="D117:P117" si="19">+D116+D109+D101+D65+D34+D113</f>
        <v>17500000</v>
      </c>
      <c r="E117" s="61">
        <f t="shared" si="19"/>
        <v>599093.52</v>
      </c>
      <c r="F117" s="61">
        <f t="shared" si="19"/>
        <v>1297832.5299999998</v>
      </c>
      <c r="G117" s="61">
        <f t="shared" si="19"/>
        <v>937830.74</v>
      </c>
      <c r="H117" s="61">
        <f t="shared" si="19"/>
        <v>848466.37</v>
      </c>
      <c r="I117" s="61">
        <f t="shared" si="19"/>
        <v>882368.24999999988</v>
      </c>
      <c r="J117" s="61">
        <f t="shared" si="19"/>
        <v>0</v>
      </c>
      <c r="K117" s="61">
        <f t="shared" si="19"/>
        <v>0</v>
      </c>
      <c r="L117" s="61">
        <f t="shared" si="19"/>
        <v>0</v>
      </c>
      <c r="M117" s="61">
        <f t="shared" si="19"/>
        <v>0</v>
      </c>
      <c r="N117" s="61">
        <f t="shared" si="19"/>
        <v>0</v>
      </c>
      <c r="O117" s="61">
        <f t="shared" si="19"/>
        <v>0</v>
      </c>
      <c r="P117" s="61">
        <f t="shared" si="19"/>
        <v>0</v>
      </c>
      <c r="Q117" s="62">
        <f t="shared" si="10"/>
        <v>4565591.41</v>
      </c>
      <c r="R117" s="63">
        <f>+R116+R109+R101+R65+R34+R113</f>
        <v>12934408.59</v>
      </c>
    </row>
    <row r="118" spans="1:18" ht="12.75" customHeight="1" x14ac:dyDescent="0.2">
      <c r="A118" s="64"/>
      <c r="B118" s="5"/>
      <c r="C118" s="46"/>
      <c r="D118" s="46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6"/>
      <c r="R118" s="65"/>
    </row>
    <row r="119" spans="1:18" ht="12.75" customHeight="1" x14ac:dyDescent="0.2">
      <c r="A119" s="67"/>
      <c r="B119" s="66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43"/>
      <c r="N119" s="65"/>
      <c r="O119" s="65"/>
      <c r="P119" s="65"/>
      <c r="Q119" s="65"/>
      <c r="R119" s="65"/>
    </row>
    <row r="120" spans="1:18" ht="12.75" customHeight="1" x14ac:dyDescent="0.2">
      <c r="A120" s="67"/>
      <c r="B120" s="66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43"/>
      <c r="N120" s="65"/>
      <c r="O120" s="65"/>
      <c r="P120" s="65"/>
      <c r="Q120" s="65"/>
      <c r="R120" s="65"/>
    </row>
    <row r="121" spans="1:18" ht="12.75" customHeight="1" x14ac:dyDescent="0.2">
      <c r="A121" s="67"/>
      <c r="B121" s="66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43"/>
      <c r="N121" s="65"/>
      <c r="O121" s="65"/>
      <c r="P121" s="65"/>
      <c r="Q121" s="65"/>
      <c r="R121" s="65"/>
    </row>
    <row r="122" spans="1:18" ht="12.75" customHeight="1" x14ac:dyDescent="0.2">
      <c r="A122" s="67"/>
      <c r="B122" s="66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43"/>
      <c r="N122" s="65"/>
      <c r="O122" s="65"/>
      <c r="P122" s="65"/>
      <c r="Q122" s="65"/>
      <c r="R122" s="65"/>
    </row>
    <row r="123" spans="1:18" ht="12.75" customHeight="1" x14ac:dyDescent="0.2">
      <c r="A123" s="68"/>
      <c r="B123" s="69" t="s">
        <v>171</v>
      </c>
      <c r="C123" s="70"/>
      <c r="D123" s="71" t="s">
        <v>158</v>
      </c>
      <c r="E123" s="72" t="s">
        <v>190</v>
      </c>
      <c r="F123" s="73"/>
      <c r="G123" s="65"/>
      <c r="H123" s="65"/>
      <c r="I123" s="65"/>
      <c r="J123" s="65"/>
      <c r="K123" s="65"/>
      <c r="L123" s="65"/>
      <c r="M123" s="46"/>
      <c r="N123" s="65"/>
      <c r="O123" s="65"/>
      <c r="P123" s="65"/>
      <c r="Q123" s="65"/>
      <c r="R123" s="66"/>
    </row>
    <row r="124" spans="1:18" ht="12.75" customHeight="1" x14ac:dyDescent="0.2">
      <c r="A124" s="67"/>
      <c r="B124" s="72" t="s">
        <v>172</v>
      </c>
      <c r="C124" s="70"/>
      <c r="D124" s="72"/>
      <c r="E124" s="72" t="s">
        <v>159</v>
      </c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</row>
  </sheetData>
  <sortState ref="A99:O104">
    <sortCondition ref="A99:A104"/>
  </sortState>
  <mergeCells count="6">
    <mergeCell ref="A15:R15"/>
    <mergeCell ref="B2:Q2"/>
    <mergeCell ref="B3:Q3"/>
    <mergeCell ref="B4:Q4"/>
    <mergeCell ref="A13:R13"/>
    <mergeCell ref="A14:R1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2021-06-21T15:40:45Z</dcterms:modified>
</cp:coreProperties>
</file>