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9 Septiembre 2021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6" i="2" l="1"/>
  <c r="P117" i="2" s="1"/>
  <c r="O116" i="2"/>
  <c r="O117" i="2" s="1"/>
  <c r="N116" i="2"/>
  <c r="N117" i="2" s="1"/>
  <c r="M116" i="2"/>
  <c r="M117" i="2" s="1"/>
  <c r="L116" i="2"/>
  <c r="L117" i="2" s="1"/>
  <c r="K116" i="2"/>
  <c r="K117" i="2" s="1"/>
  <c r="J116" i="2"/>
  <c r="J117" i="2" s="1"/>
  <c r="I116" i="2"/>
  <c r="I117" i="2" s="1"/>
  <c r="H116" i="2"/>
  <c r="H117" i="2" s="1"/>
  <c r="G116" i="2"/>
  <c r="G117" i="2" s="1"/>
  <c r="F116" i="2"/>
  <c r="F117" i="2" s="1"/>
  <c r="E116" i="2"/>
  <c r="E117" i="2" s="1"/>
  <c r="C116" i="2"/>
  <c r="Q115" i="2"/>
  <c r="R115" i="2" s="1"/>
  <c r="Q114" i="2"/>
  <c r="D114" i="2"/>
  <c r="D116" i="2" s="1"/>
  <c r="P113" i="2"/>
  <c r="O113" i="2"/>
  <c r="N113" i="2"/>
  <c r="M113" i="2"/>
  <c r="L113" i="2"/>
  <c r="K113" i="2"/>
  <c r="J113" i="2"/>
  <c r="I113" i="2"/>
  <c r="H113" i="2"/>
  <c r="G113" i="2"/>
  <c r="F113" i="2"/>
  <c r="E113" i="2"/>
  <c r="Q113" i="2" s="1"/>
  <c r="C113" i="2"/>
  <c r="Q112" i="2"/>
  <c r="D112" i="2"/>
  <c r="D113" i="2" s="1"/>
  <c r="Q111" i="2"/>
  <c r="R111" i="2" s="1"/>
  <c r="D111" i="2"/>
  <c r="R110" i="2"/>
  <c r="Q110" i="2"/>
  <c r="D110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Q109" i="2" s="1"/>
  <c r="C109" i="2"/>
  <c r="Q108" i="2"/>
  <c r="R108" i="2" s="1"/>
  <c r="Q107" i="2"/>
  <c r="R107" i="2" s="1"/>
  <c r="Q106" i="2"/>
  <c r="R106" i="2" s="1"/>
  <c r="Q105" i="2"/>
  <c r="R105" i="2" s="1"/>
  <c r="D105" i="2"/>
  <c r="R104" i="2"/>
  <c r="Q104" i="2"/>
  <c r="Q103" i="2"/>
  <c r="D103" i="2"/>
  <c r="D109" i="2" s="1"/>
  <c r="Q102" i="2"/>
  <c r="R102" i="2" s="1"/>
  <c r="D102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Q101" i="2" s="1"/>
  <c r="C101" i="2"/>
  <c r="R100" i="2"/>
  <c r="Q100" i="2"/>
  <c r="Q99" i="2"/>
  <c r="R99" i="2" s="1"/>
  <c r="R98" i="2"/>
  <c r="Q98" i="2"/>
  <c r="Q97" i="2"/>
  <c r="D97" i="2"/>
  <c r="R97" i="2" s="1"/>
  <c r="Q96" i="2"/>
  <c r="D96" i="2"/>
  <c r="R96" i="2" s="1"/>
  <c r="R95" i="2"/>
  <c r="Q95" i="2"/>
  <c r="Q94" i="2"/>
  <c r="D94" i="2"/>
  <c r="R94" i="2" s="1"/>
  <c r="Q93" i="2"/>
  <c r="D93" i="2"/>
  <c r="R93" i="2" s="1"/>
  <c r="R92" i="2"/>
  <c r="Q92" i="2"/>
  <c r="D92" i="2"/>
  <c r="Q91" i="2"/>
  <c r="R91" i="2" s="1"/>
  <c r="D91" i="2"/>
  <c r="Q90" i="2"/>
  <c r="D90" i="2"/>
  <c r="R90" i="2" s="1"/>
  <c r="Q89" i="2"/>
  <c r="D89" i="2"/>
  <c r="R89" i="2" s="1"/>
  <c r="R88" i="2"/>
  <c r="Q88" i="2"/>
  <c r="D88" i="2"/>
  <c r="Q87" i="2"/>
  <c r="R87" i="2" s="1"/>
  <c r="D87" i="2"/>
  <c r="Q86" i="2"/>
  <c r="D86" i="2"/>
  <c r="R86" i="2" s="1"/>
  <c r="Q85" i="2"/>
  <c r="D85" i="2"/>
  <c r="R85" i="2" s="1"/>
  <c r="R84" i="2"/>
  <c r="Q84" i="2"/>
  <c r="D84" i="2"/>
  <c r="Q83" i="2"/>
  <c r="R83" i="2" s="1"/>
  <c r="Q82" i="2"/>
  <c r="R82" i="2" s="1"/>
  <c r="Q81" i="2"/>
  <c r="R81" i="2" s="1"/>
  <c r="Q80" i="2"/>
  <c r="D80" i="2"/>
  <c r="R80" i="2" s="1"/>
  <c r="R79" i="2"/>
  <c r="Q79" i="2"/>
  <c r="Q78" i="2"/>
  <c r="D78" i="2"/>
  <c r="R78" i="2" s="1"/>
  <c r="Q77" i="2"/>
  <c r="D77" i="2"/>
  <c r="R77" i="2" s="1"/>
  <c r="R76" i="2"/>
  <c r="Q76" i="2"/>
  <c r="D76" i="2"/>
  <c r="Q75" i="2"/>
  <c r="R75" i="2" s="1"/>
  <c r="D75" i="2"/>
  <c r="Q74" i="2"/>
  <c r="D74" i="2"/>
  <c r="R74" i="2" s="1"/>
  <c r="Q73" i="2"/>
  <c r="D73" i="2"/>
  <c r="R73" i="2" s="1"/>
  <c r="R72" i="2"/>
  <c r="Q72" i="2"/>
  <c r="D72" i="2"/>
  <c r="Q71" i="2"/>
  <c r="R71" i="2" s="1"/>
  <c r="D71" i="2"/>
  <c r="Q70" i="2"/>
  <c r="D70" i="2"/>
  <c r="R70" i="2" s="1"/>
  <c r="Q69" i="2"/>
  <c r="D69" i="2"/>
  <c r="R69" i="2" s="1"/>
  <c r="R68" i="2"/>
  <c r="Q68" i="2"/>
  <c r="D68" i="2"/>
  <c r="Q67" i="2"/>
  <c r="R67" i="2" s="1"/>
  <c r="D67" i="2"/>
  <c r="Q66" i="2"/>
  <c r="D66" i="2"/>
  <c r="D101" i="2" s="1"/>
  <c r="P65" i="2"/>
  <c r="O65" i="2"/>
  <c r="N65" i="2"/>
  <c r="M65" i="2"/>
  <c r="L65" i="2"/>
  <c r="K65" i="2"/>
  <c r="J65" i="2"/>
  <c r="I65" i="2"/>
  <c r="H65" i="2"/>
  <c r="G65" i="2"/>
  <c r="F65" i="2"/>
  <c r="E65" i="2"/>
  <c r="Q65" i="2" s="1"/>
  <c r="C65" i="2"/>
  <c r="C117" i="2" s="1"/>
  <c r="Q64" i="2"/>
  <c r="D64" i="2"/>
  <c r="R64" i="2" s="1"/>
  <c r="R63" i="2"/>
  <c r="Q63" i="2"/>
  <c r="D63" i="2"/>
  <c r="Q62" i="2"/>
  <c r="R62" i="2" s="1"/>
  <c r="Q61" i="2"/>
  <c r="R61" i="2" s="1"/>
  <c r="Q60" i="2"/>
  <c r="R60" i="2" s="1"/>
  <c r="D60" i="2"/>
  <c r="Q59" i="2"/>
  <c r="R59" i="2" s="1"/>
  <c r="R58" i="2"/>
  <c r="Q58" i="2"/>
  <c r="Q57" i="2"/>
  <c r="R57" i="2" s="1"/>
  <c r="R56" i="2"/>
  <c r="Q56" i="2"/>
  <c r="Q55" i="2"/>
  <c r="D55" i="2"/>
  <c r="R55" i="2" s="1"/>
  <c r="Q54" i="2"/>
  <c r="R54" i="2" s="1"/>
  <c r="Q53" i="2"/>
  <c r="R53" i="2" s="1"/>
  <c r="Q52" i="2"/>
  <c r="R52" i="2" s="1"/>
  <c r="Q51" i="2"/>
  <c r="R51" i="2" s="1"/>
  <c r="Q50" i="2"/>
  <c r="D50" i="2"/>
  <c r="R50" i="2" s="1"/>
  <c r="R49" i="2"/>
  <c r="Q49" i="2"/>
  <c r="D49" i="2"/>
  <c r="Q48" i="2"/>
  <c r="R48" i="2" s="1"/>
  <c r="D48" i="2"/>
  <c r="Q47" i="2"/>
  <c r="R47" i="2" s="1"/>
  <c r="R46" i="2"/>
  <c r="Q46" i="2"/>
  <c r="Q45" i="2"/>
  <c r="D45" i="2"/>
  <c r="R45" i="2" s="1"/>
  <c r="Q44" i="2"/>
  <c r="D44" i="2"/>
  <c r="R44" i="2" s="1"/>
  <c r="R43" i="2"/>
  <c r="Q43" i="2"/>
  <c r="D43" i="2"/>
  <c r="Q42" i="2"/>
  <c r="R42" i="2" s="1"/>
  <c r="Q41" i="2"/>
  <c r="R41" i="2" s="1"/>
  <c r="Q40" i="2"/>
  <c r="R40" i="2" s="1"/>
  <c r="D40" i="2"/>
  <c r="Q39" i="2"/>
  <c r="R39" i="2" s="1"/>
  <c r="R38" i="2"/>
  <c r="Q38" i="2"/>
  <c r="D38" i="2"/>
  <c r="Q37" i="2"/>
  <c r="R37" i="2" s="1"/>
  <c r="D37" i="2"/>
  <c r="Q36" i="2"/>
  <c r="D36" i="2"/>
  <c r="R36" i="2" s="1"/>
  <c r="Q35" i="2"/>
  <c r="D35" i="2"/>
  <c r="R35" i="2" s="1"/>
  <c r="R65" i="2" s="1"/>
  <c r="P34" i="2"/>
  <c r="O34" i="2"/>
  <c r="N34" i="2"/>
  <c r="M34" i="2"/>
  <c r="L34" i="2"/>
  <c r="K34" i="2"/>
  <c r="J34" i="2"/>
  <c r="I34" i="2"/>
  <c r="H34" i="2"/>
  <c r="G34" i="2"/>
  <c r="F34" i="2"/>
  <c r="E34" i="2"/>
  <c r="Q34" i="2" s="1"/>
  <c r="C34" i="2"/>
  <c r="R33" i="2"/>
  <c r="Q33" i="2"/>
  <c r="D33" i="2"/>
  <c r="Q32" i="2"/>
  <c r="R32" i="2" s="1"/>
  <c r="D32" i="2"/>
  <c r="Q31" i="2"/>
  <c r="D31" i="2"/>
  <c r="R31" i="2" s="1"/>
  <c r="Q30" i="2"/>
  <c r="D30" i="2"/>
  <c r="R30" i="2" s="1"/>
  <c r="R29" i="2"/>
  <c r="Q29" i="2"/>
  <c r="D29" i="2"/>
  <c r="Q28" i="2"/>
  <c r="R28" i="2" s="1"/>
  <c r="D28" i="2"/>
  <c r="Q27" i="2"/>
  <c r="D27" i="2"/>
  <c r="R27" i="2" s="1"/>
  <c r="Q26" i="2"/>
  <c r="D26" i="2"/>
  <c r="R26" i="2" s="1"/>
  <c r="R25" i="2"/>
  <c r="Q25" i="2"/>
  <c r="D25" i="2"/>
  <c r="Q24" i="2"/>
  <c r="R24" i="2" s="1"/>
  <c r="D24" i="2"/>
  <c r="Q23" i="2"/>
  <c r="D23" i="2"/>
  <c r="R23" i="2" s="1"/>
  <c r="Q22" i="2"/>
  <c r="D22" i="2"/>
  <c r="R22" i="2" s="1"/>
  <c r="R21" i="2"/>
  <c r="Q21" i="2"/>
  <c r="D21" i="2"/>
  <c r="Q20" i="2"/>
  <c r="R20" i="2" s="1"/>
  <c r="D20" i="2"/>
  <c r="Q19" i="2"/>
  <c r="D19" i="2"/>
  <c r="R19" i="2" s="1"/>
  <c r="Q18" i="2"/>
  <c r="D18" i="2"/>
  <c r="R18" i="2" s="1"/>
  <c r="Q117" i="2" l="1"/>
  <c r="R34" i="2"/>
  <c r="R109" i="2"/>
  <c r="R114" i="2"/>
  <c r="R116" i="2" s="1"/>
  <c r="D34" i="2"/>
  <c r="R66" i="2"/>
  <c r="R101" i="2" s="1"/>
  <c r="R103" i="2"/>
  <c r="R112" i="2"/>
  <c r="R113" i="2" s="1"/>
  <c r="Q116" i="2"/>
  <c r="D65" i="2"/>
  <c r="D117" i="2" s="1"/>
  <c r="R117" i="2" l="1"/>
</calcChain>
</file>

<file path=xl/sharedStrings.xml><?xml version="1.0" encoding="utf-8"?>
<sst xmlns="http://schemas.openxmlformats.org/spreadsheetml/2006/main" count="205" uniqueCount="205">
  <si>
    <t>DESCRIPCION</t>
  </si>
  <si>
    <t>VIGENTE</t>
  </si>
  <si>
    <t xml:space="preserve"> 011</t>
  </si>
  <si>
    <t xml:space="preserve"> 012</t>
  </si>
  <si>
    <t xml:space="preserve"> 014</t>
  </si>
  <si>
    <t xml:space="preserve"> 015</t>
  </si>
  <si>
    <t xml:space="preserve"> 031</t>
  </si>
  <si>
    <t xml:space="preserve"> 033</t>
  </si>
  <si>
    <t xml:space="preserve"> 051</t>
  </si>
  <si>
    <t xml:space="preserve"> 061</t>
  </si>
  <si>
    <t xml:space="preserve"> 063</t>
  </si>
  <si>
    <t xml:space="preserve"> 071</t>
  </si>
  <si>
    <t xml:space="preserve"> 072</t>
  </si>
  <si>
    <t xml:space="preserve"> 073</t>
  </si>
  <si>
    <t xml:space="preserve"> 111</t>
  </si>
  <si>
    <t xml:space="preserve"> 113</t>
  </si>
  <si>
    <t xml:space="preserve"> 114</t>
  </si>
  <si>
    <t xml:space="preserve"> 121</t>
  </si>
  <si>
    <t xml:space="preserve"> 122</t>
  </si>
  <si>
    <t xml:space="preserve"> 133</t>
  </si>
  <si>
    <t xml:space="preserve"> 141</t>
  </si>
  <si>
    <t xml:space="preserve"> 142</t>
  </si>
  <si>
    <t xml:space="preserve"> 143</t>
  </si>
  <si>
    <t xml:space="preserve"> 165</t>
  </si>
  <si>
    <t xml:space="preserve"> 169</t>
  </si>
  <si>
    <t xml:space="preserve"> 183</t>
  </si>
  <si>
    <t xml:space="preserve"> 191</t>
  </si>
  <si>
    <t xml:space="preserve"> 195</t>
  </si>
  <si>
    <t xml:space="preserve"> 243</t>
  </si>
  <si>
    <t xml:space="preserve"> 253</t>
  </si>
  <si>
    <t xml:space="preserve"> 262</t>
  </si>
  <si>
    <t xml:space="preserve"> 264</t>
  </si>
  <si>
    <t xml:space="preserve"> 268</t>
  </si>
  <si>
    <t xml:space="preserve"> 291</t>
  </si>
  <si>
    <t xml:space="preserve"> 292</t>
  </si>
  <si>
    <t xml:space="preserve"> 297</t>
  </si>
  <si>
    <t xml:space="preserve"> 298</t>
  </si>
  <si>
    <t xml:space="preserve"> 322</t>
  </si>
  <si>
    <t xml:space="preserve"> 328</t>
  </si>
  <si>
    <t xml:space="preserve"> 329</t>
  </si>
  <si>
    <t xml:space="preserve"> 413</t>
  </si>
  <si>
    <t xml:space="preserve"> 415</t>
  </si>
  <si>
    <t xml:space="preserve"> 456</t>
  </si>
  <si>
    <t>SALDO</t>
  </si>
  <si>
    <t>TOTAL</t>
  </si>
  <si>
    <t>GASTO</t>
  </si>
  <si>
    <t>ASIGNADO</t>
  </si>
  <si>
    <t xml:space="preserve"> 174</t>
  </si>
  <si>
    <t xml:space="preserve"> 214</t>
  </si>
  <si>
    <t>FEBRERO</t>
  </si>
  <si>
    <t>PERSONAL PERMANENTE</t>
  </si>
  <si>
    <t>COMPLEMENTO PERSONAL AL SALARIO DEL PERSONAL PERMANENTE</t>
  </si>
  <si>
    <t xml:space="preserve"> 013</t>
  </si>
  <si>
    <t>COMPLEMENTO POR ANTIGÜEDAD AL PERSONAL PERMANENTE</t>
  </si>
  <si>
    <t>COMPLEMENTO POR CALIDAD PROFESIONAL AL PERSONAL PERMANENTE</t>
  </si>
  <si>
    <t>COMPLEMENTOS ESPECIFICOS AL PERSONAL PERMANENTE</t>
  </si>
  <si>
    <t>JORNALES</t>
  </si>
  <si>
    <t xml:space="preserve"> 032</t>
  </si>
  <si>
    <t>COMP. POR ANTIGUEDAD AL PERSONAL POR JORNAL</t>
  </si>
  <si>
    <t>COMP. ESPECIFICOS AL PERSONAL POR JORNAL</t>
  </si>
  <si>
    <t>APORTE PATRONAL AL IGSS</t>
  </si>
  <si>
    <t>DIETAS</t>
  </si>
  <si>
    <t>GASTOS DE REPRESENTACION EN EL INTERIOR</t>
  </si>
  <si>
    <t>AGUINALDO</t>
  </si>
  <si>
    <t>BONIFICACION ANUAL (BONO 14)</t>
  </si>
  <si>
    <t>BONO VACACIONAL</t>
  </si>
  <si>
    <t>ENERGIA ELECTRICA</t>
  </si>
  <si>
    <t>TELEFONIA</t>
  </si>
  <si>
    <t>CORREOS Y TELEGRAFOS</t>
  </si>
  <si>
    <t>DIVULGACION E INFORMACION</t>
  </si>
  <si>
    <t>IMPRESION, ENCUADERNACION Y REPRODUCCION</t>
  </si>
  <si>
    <t>VIATICOS EN EL INTERIOR</t>
  </si>
  <si>
    <t>TRANSPORTE DE PERSONAS</t>
  </si>
  <si>
    <t>FLETES</t>
  </si>
  <si>
    <t>ALMACENAJE</t>
  </si>
  <si>
    <t xml:space="preserve"> 158</t>
  </si>
  <si>
    <t>DERECHOS DE BIENES INTANGIBLES</t>
  </si>
  <si>
    <t xml:space="preserve"> 162</t>
  </si>
  <si>
    <t>SERVICIOS JURIDICOS</t>
  </si>
  <si>
    <t>PRIMAS Y GASTOS DE SEGUROS Y FIANZAS</t>
  </si>
  <si>
    <t xml:space="preserve"> 194</t>
  </si>
  <si>
    <t>GASTOS BANCARIOS, COMISIONES Y OTROS GASTOS</t>
  </si>
  <si>
    <t>IMPUESTOS, DERECHOS Y TASAS</t>
  </si>
  <si>
    <t xml:space="preserve"> 196</t>
  </si>
  <si>
    <t>SERVICIOS DE ATENCION Y PROTOCOLO</t>
  </si>
  <si>
    <t xml:space="preserve"> 199</t>
  </si>
  <si>
    <t xml:space="preserve"> 211</t>
  </si>
  <si>
    <t>ALIMENTOS PARA PERSONAS</t>
  </si>
  <si>
    <t xml:space="preserve"> 223</t>
  </si>
  <si>
    <t>PIEDRA, ARCILLA Y ARENA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</si>
  <si>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</si>
  <si>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</si>
  <si>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</si>
  <si>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</si>
  <si>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</si>
  <si>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</si>
  <si>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</si>
  <si>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</si>
  <si>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</si>
  <si>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</si>
  <si>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</si>
  <si>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</si>
  <si>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</si>
  <si>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</si>
  <si>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</si>
  <si>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LLANTAS Y NEUMATICOS</t>
  </si>
  <si>
    <t xml:space="preserve"> 254</t>
  </si>
  <si>
    <t>ARTICULOS DE CAUCHO</t>
  </si>
  <si>
    <t>COMBUSTIBLES Y LUBRICANTES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</si>
  <si>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</si>
  <si>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</si>
  <si>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</si>
  <si>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</si>
  <si>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</si>
  <si>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>PRODUCTOS PLASTICOS, NYLON, VINIL Y P.V.C.</t>
  </si>
  <si>
    <t xml:space="preserve"> 272</t>
  </si>
  <si>
    <t>PRODUCTOS DE VIDRIO</t>
  </si>
  <si>
    <t xml:space="preserve"> 283</t>
  </si>
  <si>
    <t xml:space="preserve"> 284</t>
  </si>
  <si>
    <t>ESTRUCTURAS METALICAS ACABADAS</t>
  </si>
  <si>
    <t xml:space="preserve"> 286</t>
  </si>
  <si>
    <t>HERRAMIENTAS MENORES</t>
  </si>
  <si>
    <t>UTILES DE OFICINA</t>
  </si>
  <si>
    <t>UTILES DE LIMPIEZA Y PRODUCTOS SANITARIOS</t>
  </si>
  <si>
    <t xml:space="preserve"> 296</t>
  </si>
  <si>
    <t>UTILES DE COCINA Y COMEDOR</t>
  </si>
  <si>
    <t>UTILES, ACCESORIOS Y MATERIALES ELECTRICOS</t>
  </si>
  <si>
    <t>ACCESORIOS Y REPUESTOS EN GENERAL</t>
  </si>
  <si>
    <t xml:space="preserve"> 299</t>
  </si>
  <si>
    <t>OTROS MATERIALES Y SUMINISTROS</t>
  </si>
  <si>
    <t xml:space="preserve"> 324</t>
  </si>
  <si>
    <t>EQUIPO EDUCACIONAL, CULTURAL Y RECREATIVO</t>
  </si>
  <si>
    <t xml:space="preserve"> 326</t>
  </si>
  <si>
    <t>EQUIPO PARA COMUNICACIONES</t>
  </si>
  <si>
    <t>EQUIPO DE COMPUTO</t>
  </si>
  <si>
    <t>OTRAS MAQUINARIAS Y EQUIPOS</t>
  </si>
  <si>
    <t>MARZO</t>
  </si>
  <si>
    <t>AGUA</t>
  </si>
  <si>
    <t>SERVICIOS DE VIGILANCIA</t>
  </si>
  <si>
    <t>OTROS PRODUCTOS QUIMICOS Y CONEXOS</t>
  </si>
  <si>
    <t>VACACIONES PAGADAS POR RETIRO</t>
  </si>
  <si>
    <t>SERVICIOS GUBERNAMENTALES DE FISCALIZACION</t>
  </si>
  <si>
    <t>SERVICIOS DE CAPACITACION</t>
  </si>
  <si>
    <t>ABRIL</t>
  </si>
  <si>
    <t>JUNIO</t>
  </si>
  <si>
    <t>JULIO</t>
  </si>
  <si>
    <t>AGOSTO</t>
  </si>
  <si>
    <t>CEMENTO</t>
  </si>
  <si>
    <t>SEPTIEMBRE</t>
  </si>
  <si>
    <t>OCTUBRE</t>
  </si>
  <si>
    <t>NOVIEMBRE</t>
  </si>
  <si>
    <t>DICIEMBRE</t>
  </si>
  <si>
    <t>ENERO</t>
  </si>
  <si>
    <t>EXTRACCION DE BASURA Y DESTRUCCION DE DESECHOS SOLIDOS</t>
  </si>
  <si>
    <t>OTROS PRODUCTOS METALICOS</t>
  </si>
  <si>
    <t>SERVICIOS DE INFORMATICA Y SISTEMAS COMPUTARIZADOS</t>
  </si>
  <si>
    <t>ARTICULOS DE CUERO</t>
  </si>
  <si>
    <t>Vo.Bo.</t>
  </si>
  <si>
    <t xml:space="preserve">     Director Financiero</t>
  </si>
  <si>
    <t>GRUPO "100"</t>
  </si>
  <si>
    <t>GRUPO "300"</t>
  </si>
  <si>
    <t>GRUPO "400"</t>
  </si>
  <si>
    <t>GRUPO "900"</t>
  </si>
  <si>
    <t>GRUPO "000"</t>
  </si>
  <si>
    <t>GRUPO "200"</t>
  </si>
  <si>
    <t>SENTENCIAS JUDICIALES</t>
  </si>
  <si>
    <t>RENGLON</t>
  </si>
  <si>
    <t xml:space="preserve"> 913</t>
  </si>
  <si>
    <t>ELEMENTOS Y COMPUESTOS QUIMICOS</t>
  </si>
  <si>
    <t>COMPENSACION POR KILOMETRO RECORRIDO</t>
  </si>
  <si>
    <t>Elaborado por: Licda. Blanca Isabel Martinez Chun</t>
  </si>
  <si>
    <t>Encargada de Presupuesto</t>
  </si>
  <si>
    <t>POMEZ CAL Y YESO</t>
  </si>
  <si>
    <t>MANTENIMIENTO Y REPARACION DE  EQUIPO DE OFICINA</t>
  </si>
  <si>
    <t>MANTENIMIENTO Y REPARACION DE  MEDIOS DE TRANSPORTE</t>
  </si>
  <si>
    <t>MANTENIMIENTO Y REPARACION DE  OTRAS MAQUINARIAS Y EQUIPOS</t>
  </si>
  <si>
    <t>MANTENIMIENTO Y REPARACION DE INSTALACIONES</t>
  </si>
  <si>
    <t xml:space="preserve">OTROS SERVICIOS </t>
  </si>
  <si>
    <t>PRODUCTOS DE METAL Y SUS ALEACIONES</t>
  </si>
  <si>
    <t>MANTENIMIENTO Y REPARACION DE EQUIPO DE COMPUTO</t>
  </si>
  <si>
    <t>MANTENIMIENTO Y REPARACION DE  EDIFICIOS</t>
  </si>
  <si>
    <t>PRODUCTOS AGROFORESTALES., MADERA, CORCHO Y SUS MANUFACTURAS.</t>
  </si>
  <si>
    <t>MOBILIARIO Y EQUIPO DE OFICINA</t>
  </si>
  <si>
    <t>IMDEMINIZACIONES AL PERSONAL</t>
  </si>
  <si>
    <t>OTRAS REMUNERACIONES DE PERSONAL TEMPORAL</t>
  </si>
  <si>
    <t>EQUIPO DE TRANSPORTE</t>
  </si>
  <si>
    <t>APORTE PARA CLASES PASIVAS</t>
  </si>
  <si>
    <t>CREDITOS DE RESERVA</t>
  </si>
  <si>
    <t>UTILES MENORES, SUMINISTROS E INSTRUMENTAL MEDICO-QUIRURGICOS, DE LABORATORIO Y CUIDADO DE LA SALUD</t>
  </si>
  <si>
    <t>Lic. MA Carlos Antonio Ramirez Peralta</t>
  </si>
  <si>
    <t>EJERCICIO 2,021</t>
  </si>
  <si>
    <t>SERVICIOS DE INGENIERIA, ARQUITECTURA Y SUPERVISION DE OBRAS</t>
  </si>
  <si>
    <t>OTROS ESTUDIOS Y/O SERVICIOS</t>
  </si>
  <si>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</si>
  <si>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</si>
  <si>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</si>
  <si>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</si>
  <si>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</si>
  <si>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BASE LEGAL: ARTICULO 10, NUMERAL 8</t>
  </si>
  <si>
    <t>MAYO</t>
  </si>
  <si>
    <t>CONSTRUCCIONES DE BIENES NACIONALES DE USO NO COMÚN</t>
  </si>
  <si>
    <t>EJECUCION PRESUPUESTARIA POR RENGLON DE GASTOS</t>
  </si>
  <si>
    <t>MES: SEPTIEMBRE 2021</t>
  </si>
  <si>
    <t>FECHA DE ACTUALIZACIÓN:  13 DE OCTUBRE DE 2021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</si>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</sst>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1" fillId="0" borderId="0" xfId="5" applyFont="1" applyFill="1" applyBorder="1" applyAlignment="1"/>
    <xf numFmtId="0" fontId="2" fillId="0" borderId="0" xfId="5" applyFont="1" applyFill="1" applyAlignment="1">
      <alignment vertical="top"/>
    </xf>
    <xf numFmtId="4" fontId="1" fillId="0" borderId="0" xfId="0" applyNumberFormat="1" applyFont="1" applyFill="1" applyAlignment="1">
      <alignment vertical="top" wrapText="1"/>
    </xf>
    <xf numFmtId="4" fontId="1" fillId="0" borderId="0" xfId="0" applyNumberFormat="1" applyFont="1" applyFill="1" applyAlignment="1">
      <alignment horizontal="right" vertical="top" wrapText="1"/>
    </xf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4" fontId="2" fillId="0" borderId="5" xfId="5" applyNumberFormat="1" applyFont="1" applyFill="1" applyBorder="1" applyAlignment="1"/>
    <xf numFmtId="0" fontId="2" fillId="0" borderId="6" xfId="5" applyFont="1" applyFill="1" applyBorder="1" applyAlignment="1"/>
    <xf numFmtId="0" fontId="2" fillId="0" borderId="0" xfId="5" applyFont="1" applyFill="1" applyAlignment="1"/>
    <xf numFmtId="0" fontId="2" fillId="0" borderId="7" xfId="5" applyFont="1" applyFill="1" applyBorder="1" applyAlignment="1">
      <alignment horizontal="center"/>
    </xf>
    <xf numFmtId="0" fontId="2" fillId="0" borderId="8" xfId="5" applyFont="1" applyFill="1" applyBorder="1" applyAlignment="1"/>
    <xf numFmtId="0" fontId="11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19" xfId="5" applyFont="1" applyFill="1" applyBorder="1" applyAlignment="1">
      <alignment horizontal="center"/>
    </xf>
    <xf numFmtId="0" fontId="9" fillId="0" borderId="14" xfId="5" applyFont="1" applyFill="1" applyBorder="1" applyAlignment="1"/>
    <xf numFmtId="0" fontId="2" fillId="0" borderId="14" xfId="5" applyFont="1" applyFill="1" applyBorder="1" applyAlignment="1"/>
    <xf numFmtId="4" fontId="2" fillId="0" borderId="14" xfId="5" applyNumberFormat="1" applyFont="1" applyFill="1" applyBorder="1" applyAlignment="1"/>
    <xf numFmtId="0" fontId="2" fillId="0" borderId="15" xfId="5" applyFont="1" applyFill="1" applyBorder="1" applyAlignment="1"/>
    <xf numFmtId="4" fontId="4" fillId="0" borderId="0" xfId="5" applyNumberFormat="1" applyFont="1" applyFill="1" applyBorder="1" applyAlignment="1"/>
    <xf numFmtId="0" fontId="4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4" fontId="4" fillId="0" borderId="8" xfId="5" applyNumberFormat="1" applyFont="1" applyFill="1" applyBorder="1" applyAlignment="1"/>
    <xf numFmtId="0" fontId="9" fillId="0" borderId="7" xfId="5" applyFont="1" applyFill="1" applyBorder="1" applyAlignment="1">
      <alignment horizontal="center"/>
    </xf>
    <xf numFmtId="4" fontId="9" fillId="0" borderId="0" xfId="5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4" fontId="9" fillId="0" borderId="0" xfId="5" applyNumberFormat="1" applyFont="1" applyFill="1" applyBorder="1" applyAlignment="1"/>
    <xf numFmtId="0" fontId="9" fillId="0" borderId="8" xfId="5" applyFont="1" applyFill="1" applyBorder="1" applyAlignment="1">
      <alignment horizontal="center"/>
    </xf>
    <xf numFmtId="0" fontId="1" fillId="0" borderId="7" xfId="5" applyFont="1" applyFill="1" applyBorder="1" applyAlignment="1">
      <alignment horizontal="center"/>
    </xf>
    <xf numFmtId="4" fontId="1" fillId="0" borderId="0" xfId="5" applyNumberFormat="1" applyFont="1" applyFill="1" applyBorder="1" applyAlignment="1"/>
    <xf numFmtId="4" fontId="1" fillId="0" borderId="8" xfId="5" applyNumberFormat="1" applyFont="1" applyFill="1" applyBorder="1" applyAlignment="1"/>
    <xf numFmtId="0" fontId="1" fillId="0" borderId="0" xfId="5" applyFont="1" applyFill="1" applyAlignment="1">
      <alignment horizontal="left" vertical="top"/>
    </xf>
    <xf numFmtId="0" fontId="1" fillId="0" borderId="9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4" fontId="9" fillId="0" borderId="1" xfId="5" applyNumberFormat="1" applyFont="1" applyFill="1" applyBorder="1" applyAlignment="1"/>
    <xf numFmtId="4" fontId="9" fillId="0" borderId="10" xfId="5" applyNumberFormat="1" applyFont="1" applyFill="1" applyBorder="1" applyAlignment="1"/>
    <xf numFmtId="4" fontId="9" fillId="0" borderId="12" xfId="5" applyNumberFormat="1" applyFont="1" applyFill="1" applyBorder="1" applyAlignment="1"/>
    <xf numFmtId="4" fontId="9" fillId="0" borderId="3" xfId="5" applyNumberFormat="1" applyFont="1" applyFill="1" applyBorder="1" applyAlignment="1"/>
    <xf numFmtId="4" fontId="9" fillId="0" borderId="13" xfId="5" applyNumberFormat="1" applyFont="1" applyFill="1" applyBorder="1" applyAlignment="1"/>
    <xf numFmtId="4" fontId="1" fillId="0" borderId="16" xfId="5" applyNumberFormat="1" applyFont="1" applyFill="1" applyBorder="1" applyAlignment="1"/>
    <xf numFmtId="4" fontId="1" fillId="0" borderId="17" xfId="5" applyNumberFormat="1" applyFont="1" applyFill="1" applyBorder="1" applyAlignment="1"/>
    <xf numFmtId="4" fontId="9" fillId="0" borderId="18" xfId="5" applyNumberFormat="1" applyFont="1" applyFill="1" applyBorder="1" applyAlignment="1"/>
    <xf numFmtId="0" fontId="1" fillId="0" borderId="11" xfId="5" applyFont="1" applyFill="1" applyBorder="1" applyAlignment="1">
      <alignment horizontal="center"/>
    </xf>
    <xf numFmtId="0" fontId="9" fillId="0" borderId="2" xfId="5" applyFont="1" applyFill="1" applyBorder="1" applyAlignment="1">
      <alignment horizontal="center"/>
    </xf>
    <xf numFmtId="4" fontId="9" fillId="0" borderId="14" xfId="5" applyNumberFormat="1" applyFont="1" applyFill="1" applyBorder="1" applyAlignment="1"/>
    <xf numFmtId="4" fontId="9" fillId="0" borderId="2" xfId="5" applyNumberFormat="1" applyFont="1" applyFill="1" applyBorder="1" applyAlignment="1"/>
    <xf numFmtId="4" fontId="9" fillId="0" borderId="15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3" fillId="0" borderId="0" xfId="5" applyFont="1" applyFill="1" applyAlignment="1"/>
    <xf numFmtId="0" fontId="3" fillId="0" borderId="0" xfId="5" applyFont="1" applyFill="1" applyAlignment="1">
      <alignment horizontal="left"/>
    </xf>
    <xf numFmtId="0" fontId="1" fillId="0" borderId="0" xfId="5" applyFont="1" applyFill="1" applyAlignment="1">
      <alignment vertical="top"/>
    </xf>
    <xf numFmtId="0" fontId="3" fillId="0" borderId="0" xfId="5" applyFont="1" applyFill="1" applyAlignment="1">
      <alignment horizontal="right"/>
    </xf>
    <xf numFmtId="0" fontId="3" fillId="0" borderId="0" xfId="5" applyFont="1" applyFill="1"/>
    <xf numFmtId="4" fontId="9" fillId="0" borderId="0" xfId="5" applyNumberFormat="1" applyFont="1" applyFill="1" applyAlignment="1"/>
    <xf numFmtId="4" fontId="1" fillId="0" borderId="3" xfId="5" applyNumberFormat="1" applyFont="1" applyFill="1" applyBorder="1" applyAlignment="1"/>
    <xf numFmtId="4" fontId="1" fillId="0" borderId="6" xfId="5" applyNumberFormat="1" applyFont="1" applyFill="1" applyBorder="1" applyAlignment="1"/>
    <xf numFmtId="0" fontId="7" fillId="0" borderId="7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8" xfId="5" applyFont="1" applyFill="1" applyBorder="1" applyAlignment="1">
      <alignment horizontal="center"/>
    </xf>
    <xf numFmtId="0" fontId="6" fillId="0" borderId="7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8" xfId="5" applyFont="1" applyFill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  <xf numFmtId="0" fontId="6" fillId="0" borderId="6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4" fontId="1" fillId="0" borderId="5" xfId="5" applyNumberFormat="1" applyFont="1" applyFill="1" applyBorder="1" applyAlignment="1"/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25"/>
  <sheetViews>
    <sheetView showGridLines="0" tabSelected="1" showOutlineSymbols="0" zoomScaleNormal="100" workbookViewId="0">
      <selection activeCell="M123" sqref="M123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3" width="14" style="3" customWidth="1"/>
    <col min="4" max="4" width="12.7109375" style="3" bestFit="1" customWidth="1"/>
    <col min="5" max="5" width="12.42578125" style="3" customWidth="1"/>
    <col min="6" max="6" width="11.7109375" style="3" customWidth="1"/>
    <col min="7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hidden="1" customWidth="1"/>
    <col min="15" max="15" width="11.7109375" style="4" hidden="1" customWidth="1"/>
    <col min="16" max="16" width="12.7109375" style="3" hidden="1" customWidth="1"/>
    <col min="17" max="18" width="12.7109375" style="3" bestFit="1" customWidth="1"/>
    <col min="19" max="19" width="13" style="3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6" customFormat="1" ht="12.75" customHeight="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0"/>
      <c r="P1" s="11"/>
      <c r="Q1" s="10"/>
      <c r="R1" s="12"/>
      <c r="S1" s="13"/>
      <c r="T1" s="13"/>
      <c r="U1" s="13"/>
      <c r="V1" s="13"/>
    </row>
    <row r="2" spans="1:22" s="6" customFormat="1" ht="15.75" x14ac:dyDescent="0.25">
      <c r="A2" s="14"/>
      <c r="B2" s="74" t="s">
        <v>193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15"/>
      <c r="S2" s="13"/>
      <c r="T2" s="13"/>
      <c r="U2" s="13"/>
      <c r="V2" s="13"/>
    </row>
    <row r="3" spans="1:22" s="6" customFormat="1" ht="15.75" x14ac:dyDescent="0.25">
      <c r="A3" s="14"/>
      <c r="B3" s="74" t="s">
        <v>194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15"/>
      <c r="S3" s="13"/>
      <c r="T3" s="13"/>
      <c r="U3" s="13"/>
      <c r="V3" s="13"/>
    </row>
    <row r="4" spans="1:22" s="6" customFormat="1" ht="15" x14ac:dyDescent="0.25">
      <c r="A4" s="14"/>
      <c r="B4" s="75" t="s">
        <v>202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15"/>
      <c r="S4" s="13"/>
      <c r="T4" s="13"/>
      <c r="U4" s="13"/>
      <c r="V4" s="13"/>
    </row>
    <row r="5" spans="1:22" s="6" customFormat="1" ht="15" x14ac:dyDescent="0.25">
      <c r="A5" s="1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5"/>
      <c r="S5" s="13"/>
      <c r="T5" s="13"/>
      <c r="U5" s="13"/>
      <c r="V5" s="13"/>
    </row>
    <row r="6" spans="1:22" s="6" customFormat="1" ht="19.5" customHeight="1" x14ac:dyDescent="0.2">
      <c r="A6" s="14"/>
      <c r="B6" s="17" t="s">
        <v>195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8"/>
      <c r="P6" s="19"/>
      <c r="Q6" s="18"/>
      <c r="R6" s="15"/>
      <c r="S6" s="13"/>
      <c r="T6" s="13"/>
      <c r="U6" s="13"/>
      <c r="V6" s="13"/>
    </row>
    <row r="7" spans="1:22" s="6" customFormat="1" ht="12.75" customHeight="1" x14ac:dyDescent="0.2">
      <c r="A7" s="14"/>
      <c r="B7" s="17" t="s">
        <v>196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8"/>
      <c r="P7" s="19"/>
      <c r="Q7" s="18"/>
      <c r="R7" s="15"/>
      <c r="S7" s="13"/>
      <c r="T7" s="13"/>
      <c r="U7" s="13"/>
      <c r="V7" s="13"/>
    </row>
    <row r="8" spans="1:22" s="6" customFormat="1" ht="12.75" customHeight="1" x14ac:dyDescent="0.2">
      <c r="A8" s="14"/>
      <c r="B8" s="17" t="s">
        <v>197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O8" s="18"/>
      <c r="P8" s="19"/>
      <c r="Q8" s="18"/>
      <c r="R8" s="15"/>
      <c r="S8" s="13"/>
      <c r="T8" s="13"/>
      <c r="U8" s="13"/>
      <c r="V8" s="13"/>
    </row>
    <row r="9" spans="1:22" s="6" customFormat="1" ht="12.75" customHeight="1" x14ac:dyDescent="0.2">
      <c r="A9" s="14"/>
      <c r="B9" s="17" t="s">
        <v>203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9"/>
      <c r="O9" s="18"/>
      <c r="P9" s="19"/>
      <c r="Q9" s="18"/>
      <c r="R9" s="15"/>
      <c r="S9" s="13"/>
      <c r="T9" s="13"/>
      <c r="U9" s="13"/>
      <c r="V9" s="13"/>
    </row>
    <row r="10" spans="1:22" s="6" customFormat="1" ht="12.75" customHeight="1" thickBot="1" x14ac:dyDescent="0.25">
      <c r="A10" s="20"/>
      <c r="B10" s="21" t="s">
        <v>198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3"/>
      <c r="O10" s="22"/>
      <c r="P10" s="23"/>
      <c r="Q10" s="22"/>
      <c r="R10" s="24"/>
      <c r="S10" s="13"/>
      <c r="T10" s="13"/>
      <c r="U10" s="13"/>
      <c r="V10" s="13"/>
    </row>
    <row r="11" spans="1:22" s="6" customFormat="1" ht="12.75" customHeight="1" x14ac:dyDescent="0.2">
      <c r="A11" s="14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8"/>
      <c r="P11" s="19"/>
      <c r="Q11" s="18"/>
      <c r="R11" s="18"/>
      <c r="S11" s="13"/>
      <c r="T11" s="13"/>
      <c r="U11" s="13"/>
      <c r="V11" s="13"/>
    </row>
    <row r="12" spans="1:22" ht="12.75" customHeight="1" thickBot="1" x14ac:dyDescent="0.25"/>
    <row r="13" spans="1:22" ht="20.25" customHeight="1" x14ac:dyDescent="0.25">
      <c r="A13" s="71" t="s">
        <v>201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22" ht="16.5" customHeight="1" x14ac:dyDescent="0.25">
      <c r="A14" s="68" t="s">
        <v>190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70"/>
    </row>
    <row r="15" spans="1:22" ht="14.25" customHeight="1" x14ac:dyDescent="0.25">
      <c r="A15" s="65" t="s">
        <v>204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7"/>
    </row>
    <row r="16" spans="1:22" ht="12.75" customHeight="1" x14ac:dyDescent="0.2">
      <c r="A16" s="14"/>
      <c r="B16" s="18"/>
      <c r="C16" s="25"/>
      <c r="D16" s="26"/>
      <c r="E16" s="27"/>
      <c r="F16" s="25"/>
      <c r="G16" s="26"/>
      <c r="H16" s="27"/>
      <c r="I16" s="27"/>
      <c r="J16" s="26"/>
      <c r="K16" s="26"/>
      <c r="L16" s="26"/>
      <c r="M16" s="26"/>
      <c r="N16" s="27"/>
      <c r="O16" s="25"/>
      <c r="P16" s="25"/>
      <c r="Q16" s="27"/>
      <c r="R16" s="28"/>
    </row>
    <row r="17" spans="1:18" ht="12.75" customHeight="1" x14ac:dyDescent="0.2">
      <c r="A17" s="29" t="s">
        <v>166</v>
      </c>
      <c r="B17" s="17" t="s">
        <v>0</v>
      </c>
      <c r="C17" s="30" t="s">
        <v>46</v>
      </c>
      <c r="D17" s="31" t="s">
        <v>1</v>
      </c>
      <c r="E17" s="31" t="s">
        <v>152</v>
      </c>
      <c r="F17" s="31" t="s">
        <v>49</v>
      </c>
      <c r="G17" s="30" t="s">
        <v>136</v>
      </c>
      <c r="H17" s="31" t="s">
        <v>143</v>
      </c>
      <c r="I17" s="31" t="s">
        <v>199</v>
      </c>
      <c r="J17" s="30" t="s">
        <v>144</v>
      </c>
      <c r="K17" s="31" t="s">
        <v>145</v>
      </c>
      <c r="L17" s="31" t="s">
        <v>146</v>
      </c>
      <c r="M17" s="31" t="s">
        <v>148</v>
      </c>
      <c r="N17" s="31" t="s">
        <v>149</v>
      </c>
      <c r="O17" s="32" t="s">
        <v>150</v>
      </c>
      <c r="P17" s="17" t="s">
        <v>151</v>
      </c>
      <c r="Q17" s="31" t="s">
        <v>45</v>
      </c>
      <c r="R17" s="33" t="s">
        <v>43</v>
      </c>
    </row>
    <row r="18" spans="1:18" ht="12.75" customHeight="1" x14ac:dyDescent="0.2">
      <c r="A18" s="34" t="s">
        <v>2</v>
      </c>
      <c r="B18" s="5" t="s">
        <v>50</v>
      </c>
      <c r="C18" s="7">
        <v>3040584</v>
      </c>
      <c r="D18" s="7">
        <f>+C18</f>
        <v>3040584</v>
      </c>
      <c r="E18" s="35">
        <v>238964.7</v>
      </c>
      <c r="F18" s="35">
        <v>241892</v>
      </c>
      <c r="G18" s="35">
        <v>243455.1</v>
      </c>
      <c r="H18" s="35">
        <v>238678.37</v>
      </c>
      <c r="I18" s="35">
        <v>239210.07</v>
      </c>
      <c r="J18" s="35">
        <v>239422.4</v>
      </c>
      <c r="K18" s="35">
        <v>237953.22</v>
      </c>
      <c r="L18" s="35">
        <v>239257.78</v>
      </c>
      <c r="M18" s="35">
        <v>238895.02</v>
      </c>
      <c r="N18" s="35">
        <v>0</v>
      </c>
      <c r="O18" s="35">
        <v>0</v>
      </c>
      <c r="P18" s="35">
        <v>0</v>
      </c>
      <c r="Q18" s="35">
        <f t="shared" ref="Q18:Q49" si="0">SUM(E18:P18)</f>
        <v>2157728.6599999997</v>
      </c>
      <c r="R18" s="36">
        <f t="shared" ref="R18:R33" si="1">+D18-Q18</f>
        <v>882855.34000000032</v>
      </c>
    </row>
    <row r="19" spans="1:18" ht="12.75" customHeight="1" x14ac:dyDescent="0.2">
      <c r="A19" s="34" t="s">
        <v>3</v>
      </c>
      <c r="B19" s="5" t="s">
        <v>51</v>
      </c>
      <c r="C19" s="7">
        <v>1266000</v>
      </c>
      <c r="D19" s="7">
        <f t="shared" ref="D19:D33" si="2">+C19</f>
        <v>1266000</v>
      </c>
      <c r="E19" s="35">
        <v>91370.96</v>
      </c>
      <c r="F19" s="35">
        <v>89304.53</v>
      </c>
      <c r="G19" s="35">
        <v>88712.9</v>
      </c>
      <c r="H19" s="35">
        <v>86883.34</v>
      </c>
      <c r="I19" s="35">
        <v>90593.55</v>
      </c>
      <c r="J19" s="35">
        <v>90300</v>
      </c>
      <c r="K19" s="35">
        <v>90087.1</v>
      </c>
      <c r="L19" s="35">
        <v>89600</v>
      </c>
      <c r="M19" s="35">
        <v>95266.67</v>
      </c>
      <c r="N19" s="35">
        <v>0</v>
      </c>
      <c r="O19" s="35">
        <v>0</v>
      </c>
      <c r="P19" s="35">
        <v>0</v>
      </c>
      <c r="Q19" s="35">
        <f t="shared" si="0"/>
        <v>812119.05</v>
      </c>
      <c r="R19" s="36">
        <f t="shared" si="1"/>
        <v>453880.94999999995</v>
      </c>
    </row>
    <row r="20" spans="1:18" ht="12.75" customHeight="1" x14ac:dyDescent="0.2">
      <c r="A20" s="34" t="s">
        <v>52</v>
      </c>
      <c r="B20" s="5" t="s">
        <v>53</v>
      </c>
      <c r="C20" s="7">
        <v>10470</v>
      </c>
      <c r="D20" s="7">
        <f t="shared" si="2"/>
        <v>10470</v>
      </c>
      <c r="E20" s="35">
        <v>420</v>
      </c>
      <c r="F20" s="35">
        <v>420</v>
      </c>
      <c r="G20" s="35">
        <v>420</v>
      </c>
      <c r="H20" s="35">
        <v>420</v>
      </c>
      <c r="I20" s="35">
        <v>445</v>
      </c>
      <c r="J20" s="35">
        <v>445</v>
      </c>
      <c r="K20" s="35">
        <v>445</v>
      </c>
      <c r="L20" s="35">
        <v>445</v>
      </c>
      <c r="M20" s="35">
        <v>470</v>
      </c>
      <c r="N20" s="35">
        <v>0</v>
      </c>
      <c r="O20" s="35">
        <v>0</v>
      </c>
      <c r="P20" s="35">
        <v>0</v>
      </c>
      <c r="Q20" s="35">
        <f t="shared" si="0"/>
        <v>3930</v>
      </c>
      <c r="R20" s="36">
        <f t="shared" si="1"/>
        <v>6540</v>
      </c>
    </row>
    <row r="21" spans="1:18" ht="12.75" customHeight="1" x14ac:dyDescent="0.2">
      <c r="A21" s="34" t="s">
        <v>4</v>
      </c>
      <c r="B21" s="5" t="s">
        <v>54</v>
      </c>
      <c r="C21" s="7">
        <v>36000</v>
      </c>
      <c r="D21" s="7">
        <f t="shared" si="2"/>
        <v>36000</v>
      </c>
      <c r="E21" s="35">
        <v>3000</v>
      </c>
      <c r="F21" s="35">
        <v>3000</v>
      </c>
      <c r="G21" s="35">
        <v>2625</v>
      </c>
      <c r="H21" s="35">
        <v>2625</v>
      </c>
      <c r="I21" s="35">
        <v>3000</v>
      </c>
      <c r="J21" s="35">
        <v>3000</v>
      </c>
      <c r="K21" s="35">
        <v>3000</v>
      </c>
      <c r="L21" s="35">
        <v>3000</v>
      </c>
      <c r="M21" s="35">
        <v>3000</v>
      </c>
      <c r="N21" s="35">
        <v>0</v>
      </c>
      <c r="O21" s="35">
        <v>0</v>
      </c>
      <c r="P21" s="35">
        <v>0</v>
      </c>
      <c r="Q21" s="35">
        <f t="shared" si="0"/>
        <v>26250</v>
      </c>
      <c r="R21" s="36">
        <f t="shared" si="1"/>
        <v>9750</v>
      </c>
    </row>
    <row r="22" spans="1:18" ht="12.75" customHeight="1" x14ac:dyDescent="0.2">
      <c r="A22" s="34" t="s">
        <v>5</v>
      </c>
      <c r="B22" s="5" t="s">
        <v>55</v>
      </c>
      <c r="C22" s="7">
        <v>1461000</v>
      </c>
      <c r="D22" s="7">
        <f t="shared" si="2"/>
        <v>1461000</v>
      </c>
      <c r="E22" s="35">
        <v>113958.06</v>
      </c>
      <c r="F22" s="35">
        <v>116638.45</v>
      </c>
      <c r="G22" s="35">
        <v>117298.38</v>
      </c>
      <c r="H22" s="35">
        <v>115175</v>
      </c>
      <c r="I22" s="35">
        <v>115990.32</v>
      </c>
      <c r="J22" s="35">
        <v>115550</v>
      </c>
      <c r="K22" s="35">
        <v>114524.19</v>
      </c>
      <c r="L22" s="35">
        <v>114022.57</v>
      </c>
      <c r="M22" s="35">
        <v>114078.77</v>
      </c>
      <c r="N22" s="35">
        <v>0</v>
      </c>
      <c r="O22" s="35">
        <v>0</v>
      </c>
      <c r="P22" s="35">
        <v>0</v>
      </c>
      <c r="Q22" s="35">
        <f t="shared" si="0"/>
        <v>1037235.74</v>
      </c>
      <c r="R22" s="36">
        <f t="shared" si="1"/>
        <v>423764.26</v>
      </c>
    </row>
    <row r="23" spans="1:18" ht="12.75" customHeight="1" x14ac:dyDescent="0.2">
      <c r="A23" s="34">
        <v>29</v>
      </c>
      <c r="B23" s="37" t="s">
        <v>184</v>
      </c>
      <c r="C23" s="7">
        <v>145200</v>
      </c>
      <c r="D23" s="7">
        <f t="shared" si="2"/>
        <v>145200</v>
      </c>
      <c r="E23" s="35">
        <v>0</v>
      </c>
      <c r="F23" s="35">
        <v>7200</v>
      </c>
      <c r="G23" s="35">
        <v>14400</v>
      </c>
      <c r="H23" s="35">
        <v>14400</v>
      </c>
      <c r="I23" s="35">
        <v>14400</v>
      </c>
      <c r="J23" s="35">
        <v>14400</v>
      </c>
      <c r="K23" s="35">
        <v>14400</v>
      </c>
      <c r="L23" s="35">
        <v>14400</v>
      </c>
      <c r="M23" s="35">
        <v>14400</v>
      </c>
      <c r="N23" s="35">
        <v>0</v>
      </c>
      <c r="O23" s="35">
        <v>0</v>
      </c>
      <c r="P23" s="35">
        <v>0</v>
      </c>
      <c r="Q23" s="35">
        <f t="shared" si="0"/>
        <v>108000</v>
      </c>
      <c r="R23" s="36">
        <f t="shared" si="1"/>
        <v>37200</v>
      </c>
    </row>
    <row r="24" spans="1:18" ht="12.75" customHeight="1" x14ac:dyDescent="0.2">
      <c r="A24" s="34" t="s">
        <v>6</v>
      </c>
      <c r="B24" s="5" t="s">
        <v>56</v>
      </c>
      <c r="C24" s="7">
        <v>484032</v>
      </c>
      <c r="D24" s="7">
        <f t="shared" si="2"/>
        <v>484032</v>
      </c>
      <c r="E24" s="35">
        <v>41109.410000000003</v>
      </c>
      <c r="F24" s="35">
        <v>37131.08</v>
      </c>
      <c r="G24" s="35">
        <v>41109.410000000003</v>
      </c>
      <c r="H24" s="35">
        <v>39783.300000000003</v>
      </c>
      <c r="I24" s="35">
        <v>41109.410000000003</v>
      </c>
      <c r="J24" s="35">
        <v>39783.300000000003</v>
      </c>
      <c r="K24" s="35">
        <v>41109.410000000003</v>
      </c>
      <c r="L24" s="35">
        <v>41109.410000000003</v>
      </c>
      <c r="M24" s="35">
        <v>39783.300000000003</v>
      </c>
      <c r="N24" s="35">
        <v>0</v>
      </c>
      <c r="O24" s="35">
        <v>0</v>
      </c>
      <c r="P24" s="35">
        <v>0</v>
      </c>
      <c r="Q24" s="35">
        <f t="shared" si="0"/>
        <v>362028.03000000009</v>
      </c>
      <c r="R24" s="36">
        <f t="shared" si="1"/>
        <v>122003.96999999991</v>
      </c>
    </row>
    <row r="25" spans="1:18" ht="12.75" customHeight="1" x14ac:dyDescent="0.2">
      <c r="A25" s="34" t="s">
        <v>57</v>
      </c>
      <c r="B25" s="5" t="s">
        <v>58</v>
      </c>
      <c r="C25" s="7">
        <v>10800</v>
      </c>
      <c r="D25" s="7">
        <f t="shared" si="2"/>
        <v>10800</v>
      </c>
      <c r="E25" s="35">
        <v>305</v>
      </c>
      <c r="F25" s="35">
        <v>305</v>
      </c>
      <c r="G25" s="35">
        <v>305</v>
      </c>
      <c r="H25" s="35">
        <v>305</v>
      </c>
      <c r="I25" s="35">
        <v>305</v>
      </c>
      <c r="J25" s="35">
        <v>305</v>
      </c>
      <c r="K25" s="35">
        <v>340</v>
      </c>
      <c r="L25" s="35">
        <v>340</v>
      </c>
      <c r="M25" s="35">
        <v>435</v>
      </c>
      <c r="N25" s="35">
        <v>0</v>
      </c>
      <c r="O25" s="35">
        <v>0</v>
      </c>
      <c r="P25" s="35">
        <v>0</v>
      </c>
      <c r="Q25" s="35">
        <f t="shared" si="0"/>
        <v>2945</v>
      </c>
      <c r="R25" s="36">
        <f t="shared" si="1"/>
        <v>7855</v>
      </c>
    </row>
    <row r="26" spans="1:18" ht="12.75" customHeight="1" x14ac:dyDescent="0.2">
      <c r="A26" s="34" t="s">
        <v>7</v>
      </c>
      <c r="B26" s="5" t="s">
        <v>59</v>
      </c>
      <c r="C26" s="7">
        <v>229888</v>
      </c>
      <c r="D26" s="7">
        <f t="shared" si="2"/>
        <v>229888</v>
      </c>
      <c r="E26" s="35">
        <v>19157.22</v>
      </c>
      <c r="F26" s="35">
        <v>19157.22</v>
      </c>
      <c r="G26" s="35">
        <v>19157.22</v>
      </c>
      <c r="H26" s="35">
        <v>19157.22</v>
      </c>
      <c r="I26" s="35">
        <v>19157.22</v>
      </c>
      <c r="J26" s="35">
        <v>19157.22</v>
      </c>
      <c r="K26" s="35">
        <v>19157.22</v>
      </c>
      <c r="L26" s="35">
        <v>19157.22</v>
      </c>
      <c r="M26" s="35">
        <v>19157.22</v>
      </c>
      <c r="N26" s="35">
        <v>0</v>
      </c>
      <c r="O26" s="35">
        <v>0</v>
      </c>
      <c r="P26" s="35">
        <v>0</v>
      </c>
      <c r="Q26" s="35">
        <f t="shared" si="0"/>
        <v>172414.98</v>
      </c>
      <c r="R26" s="36">
        <f t="shared" si="1"/>
        <v>57473.01999999999</v>
      </c>
    </row>
    <row r="27" spans="1:18" ht="12.75" customHeight="1" x14ac:dyDescent="0.2">
      <c r="A27" s="34" t="s">
        <v>8</v>
      </c>
      <c r="B27" s="5" t="s">
        <v>60</v>
      </c>
      <c r="C27" s="8">
        <v>669819</v>
      </c>
      <c r="D27" s="7">
        <f t="shared" si="2"/>
        <v>669819</v>
      </c>
      <c r="E27" s="35">
        <v>53026.86</v>
      </c>
      <c r="F27" s="35">
        <v>52137.9</v>
      </c>
      <c r="G27" s="35">
        <v>52042.93</v>
      </c>
      <c r="H27" s="35">
        <v>52592.17</v>
      </c>
      <c r="I27" s="35">
        <v>51550.57</v>
      </c>
      <c r="J27" s="35">
        <v>52200.76</v>
      </c>
      <c r="K27" s="35">
        <v>0</v>
      </c>
      <c r="L27" s="35">
        <v>104146.88</v>
      </c>
      <c r="M27" s="35">
        <v>52008.95</v>
      </c>
      <c r="N27" s="35">
        <v>0</v>
      </c>
      <c r="O27" s="35">
        <v>0</v>
      </c>
      <c r="P27" s="35">
        <v>0</v>
      </c>
      <c r="Q27" s="35">
        <f t="shared" si="0"/>
        <v>469707.02</v>
      </c>
      <c r="R27" s="36">
        <f t="shared" si="1"/>
        <v>200111.97999999998</v>
      </c>
    </row>
    <row r="28" spans="1:18" ht="12.75" customHeight="1" x14ac:dyDescent="0.2">
      <c r="A28" s="34">
        <v>55</v>
      </c>
      <c r="B28" s="37" t="s">
        <v>186</v>
      </c>
      <c r="C28" s="8">
        <v>18000</v>
      </c>
      <c r="D28" s="7">
        <f t="shared" si="2"/>
        <v>18000</v>
      </c>
      <c r="E28" s="35">
        <v>1021</v>
      </c>
      <c r="F28" s="35">
        <v>1021</v>
      </c>
      <c r="G28" s="35">
        <v>1021</v>
      </c>
      <c r="H28" s="35">
        <v>1021</v>
      </c>
      <c r="I28" s="35">
        <v>1021</v>
      </c>
      <c r="J28" s="35">
        <v>1021</v>
      </c>
      <c r="K28" s="35">
        <v>1021</v>
      </c>
      <c r="L28" s="35">
        <v>1021</v>
      </c>
      <c r="M28" s="35">
        <v>1021</v>
      </c>
      <c r="N28" s="35">
        <v>0</v>
      </c>
      <c r="O28" s="35">
        <v>0</v>
      </c>
      <c r="P28" s="35">
        <v>0</v>
      </c>
      <c r="Q28" s="35">
        <f t="shared" si="0"/>
        <v>9189</v>
      </c>
      <c r="R28" s="36">
        <f t="shared" si="1"/>
        <v>8811</v>
      </c>
    </row>
    <row r="29" spans="1:18" ht="12.75" customHeight="1" x14ac:dyDescent="0.2">
      <c r="A29" s="34" t="s">
        <v>9</v>
      </c>
      <c r="B29" s="5" t="s">
        <v>61</v>
      </c>
      <c r="C29" s="8">
        <v>14400</v>
      </c>
      <c r="D29" s="7">
        <f t="shared" si="2"/>
        <v>14400</v>
      </c>
      <c r="E29" s="35">
        <v>0</v>
      </c>
      <c r="F29" s="35">
        <v>0</v>
      </c>
      <c r="G29" s="35">
        <v>400</v>
      </c>
      <c r="H29" s="35">
        <v>500</v>
      </c>
      <c r="I29" s="35">
        <v>0</v>
      </c>
      <c r="J29" s="35">
        <v>400</v>
      </c>
      <c r="K29" s="35">
        <v>0</v>
      </c>
      <c r="L29" s="35">
        <v>0</v>
      </c>
      <c r="M29" s="35">
        <v>400</v>
      </c>
      <c r="N29" s="35">
        <v>0</v>
      </c>
      <c r="O29" s="35">
        <v>0</v>
      </c>
      <c r="P29" s="35">
        <v>0</v>
      </c>
      <c r="Q29" s="35">
        <f t="shared" si="0"/>
        <v>1700</v>
      </c>
      <c r="R29" s="36">
        <f t="shared" si="1"/>
        <v>12700</v>
      </c>
    </row>
    <row r="30" spans="1:18" ht="12.75" customHeight="1" x14ac:dyDescent="0.2">
      <c r="A30" s="34" t="s">
        <v>10</v>
      </c>
      <c r="B30" s="5" t="s">
        <v>62</v>
      </c>
      <c r="C30" s="8">
        <v>72000</v>
      </c>
      <c r="D30" s="7">
        <f t="shared" si="2"/>
        <v>72000</v>
      </c>
      <c r="E30" s="35">
        <v>6000</v>
      </c>
      <c r="F30" s="35">
        <v>6000</v>
      </c>
      <c r="G30" s="35">
        <v>6000</v>
      </c>
      <c r="H30" s="35">
        <v>6000</v>
      </c>
      <c r="I30" s="35">
        <v>6000</v>
      </c>
      <c r="J30" s="35">
        <v>6000</v>
      </c>
      <c r="K30" s="35">
        <v>6000</v>
      </c>
      <c r="L30" s="35">
        <v>6000</v>
      </c>
      <c r="M30" s="35">
        <v>6000</v>
      </c>
      <c r="N30" s="35">
        <v>0</v>
      </c>
      <c r="O30" s="35">
        <v>0</v>
      </c>
      <c r="P30" s="35">
        <v>0</v>
      </c>
      <c r="Q30" s="35">
        <f t="shared" si="0"/>
        <v>54000</v>
      </c>
      <c r="R30" s="36">
        <f t="shared" si="1"/>
        <v>18000</v>
      </c>
    </row>
    <row r="31" spans="1:18" ht="12.75" customHeight="1" x14ac:dyDescent="0.2">
      <c r="A31" s="34" t="s">
        <v>11</v>
      </c>
      <c r="B31" s="5" t="s">
        <v>63</v>
      </c>
      <c r="C31" s="8">
        <v>522093</v>
      </c>
      <c r="D31" s="7">
        <f t="shared" si="2"/>
        <v>522093</v>
      </c>
      <c r="E31" s="35">
        <v>0</v>
      </c>
      <c r="F31" s="35">
        <v>1221.45</v>
      </c>
      <c r="G31" s="35">
        <v>0</v>
      </c>
      <c r="H31" s="35">
        <v>0</v>
      </c>
      <c r="I31" s="35">
        <v>1353.11</v>
      </c>
      <c r="J31" s="35">
        <v>1660.84</v>
      </c>
      <c r="K31" s="35">
        <v>0</v>
      </c>
      <c r="L31" s="35">
        <v>961.79</v>
      </c>
      <c r="M31" s="35">
        <v>2498.71</v>
      </c>
      <c r="N31" s="35">
        <v>0</v>
      </c>
      <c r="O31" s="35">
        <v>0</v>
      </c>
      <c r="P31" s="35">
        <v>0</v>
      </c>
      <c r="Q31" s="35">
        <f t="shared" si="0"/>
        <v>7695.9</v>
      </c>
      <c r="R31" s="36">
        <f t="shared" si="1"/>
        <v>514397.1</v>
      </c>
    </row>
    <row r="32" spans="1:18" ht="12.75" customHeight="1" x14ac:dyDescent="0.2">
      <c r="A32" s="34" t="s">
        <v>12</v>
      </c>
      <c r="B32" s="5" t="s">
        <v>64</v>
      </c>
      <c r="C32" s="8">
        <v>522093</v>
      </c>
      <c r="D32" s="7">
        <f t="shared" si="2"/>
        <v>522093</v>
      </c>
      <c r="E32" s="35">
        <v>0</v>
      </c>
      <c r="F32" s="35">
        <v>15911.57</v>
      </c>
      <c r="G32" s="35">
        <v>0</v>
      </c>
      <c r="H32" s="35">
        <v>0</v>
      </c>
      <c r="I32" s="35">
        <v>1353.11</v>
      </c>
      <c r="J32" s="35">
        <v>5173.43</v>
      </c>
      <c r="K32" s="35">
        <v>439424.03</v>
      </c>
      <c r="L32" s="35">
        <v>-12717.32</v>
      </c>
      <c r="M32" s="35">
        <v>259.77</v>
      </c>
      <c r="N32" s="35">
        <v>0</v>
      </c>
      <c r="O32" s="35">
        <v>0</v>
      </c>
      <c r="P32" s="35">
        <v>0</v>
      </c>
      <c r="Q32" s="35">
        <f t="shared" si="0"/>
        <v>449404.59</v>
      </c>
      <c r="R32" s="36">
        <f t="shared" si="1"/>
        <v>72688.409999999974</v>
      </c>
    </row>
    <row r="33" spans="1:18" ht="12.75" customHeight="1" x14ac:dyDescent="0.2">
      <c r="A33" s="34" t="s">
        <v>13</v>
      </c>
      <c r="B33" s="5" t="s">
        <v>65</v>
      </c>
      <c r="C33" s="8">
        <v>16600</v>
      </c>
      <c r="D33" s="7">
        <f t="shared" si="2"/>
        <v>16600</v>
      </c>
      <c r="E33" s="35">
        <v>0</v>
      </c>
      <c r="F33" s="35">
        <v>32.880000000000003</v>
      </c>
      <c r="G33" s="35">
        <v>0</v>
      </c>
      <c r="H33" s="35">
        <v>0</v>
      </c>
      <c r="I33" s="35">
        <v>0</v>
      </c>
      <c r="J33" s="35">
        <v>47.54</v>
      </c>
      <c r="K33" s="35">
        <v>0</v>
      </c>
      <c r="L33" s="35">
        <v>83.29</v>
      </c>
      <c r="M33" s="35">
        <v>110.68</v>
      </c>
      <c r="N33" s="35">
        <v>0</v>
      </c>
      <c r="O33" s="35">
        <v>0</v>
      </c>
      <c r="P33" s="35">
        <v>0</v>
      </c>
      <c r="Q33" s="35">
        <f t="shared" si="0"/>
        <v>274.39</v>
      </c>
      <c r="R33" s="36">
        <f t="shared" si="1"/>
        <v>16325.61</v>
      </c>
    </row>
    <row r="34" spans="1:18" ht="12.75" customHeight="1" x14ac:dyDescent="0.2">
      <c r="A34" s="38"/>
      <c r="B34" s="39" t="s">
        <v>163</v>
      </c>
      <c r="C34" s="40">
        <f>SUM(C18:C33)</f>
        <v>8518979</v>
      </c>
      <c r="D34" s="40">
        <f>SUM(D18:D33)</f>
        <v>8518979</v>
      </c>
      <c r="E34" s="40">
        <f>SUM(E18:E33)</f>
        <v>568333.21</v>
      </c>
      <c r="F34" s="40">
        <f>SUM(F18:F33)</f>
        <v>591373.07999999996</v>
      </c>
      <c r="G34" s="40">
        <f t="shared" ref="G34:P34" si="3">SUM(G18:G33)</f>
        <v>586946.94000000006</v>
      </c>
      <c r="H34" s="40">
        <f t="shared" si="3"/>
        <v>577540.4</v>
      </c>
      <c r="I34" s="40">
        <f t="shared" si="3"/>
        <v>585488.35999999987</v>
      </c>
      <c r="J34" s="40">
        <f t="shared" si="3"/>
        <v>588866.49000000011</v>
      </c>
      <c r="K34" s="40">
        <f t="shared" si="3"/>
        <v>967461.17</v>
      </c>
      <c r="L34" s="40">
        <f t="shared" si="3"/>
        <v>620827.62000000011</v>
      </c>
      <c r="M34" s="40">
        <f>SUM(M18:M33)</f>
        <v>587785.09</v>
      </c>
      <c r="N34" s="40">
        <f>SUM(N18:N33)</f>
        <v>0</v>
      </c>
      <c r="O34" s="40">
        <f t="shared" si="3"/>
        <v>0</v>
      </c>
      <c r="P34" s="40">
        <f t="shared" si="3"/>
        <v>0</v>
      </c>
      <c r="Q34" s="40">
        <f t="shared" si="0"/>
        <v>5674622.3600000003</v>
      </c>
      <c r="R34" s="41">
        <f>SUM(R18:R33)</f>
        <v>2844356.6400000006</v>
      </c>
    </row>
    <row r="35" spans="1:18" ht="12.75" customHeight="1" x14ac:dyDescent="0.2">
      <c r="A35" s="34" t="s">
        <v>14</v>
      </c>
      <c r="B35" s="5" t="s">
        <v>66</v>
      </c>
      <c r="C35" s="7">
        <v>550000</v>
      </c>
      <c r="D35" s="7">
        <f>+C35</f>
        <v>550000</v>
      </c>
      <c r="E35" s="35">
        <v>28499.99</v>
      </c>
      <c r="F35" s="35">
        <v>34435.449999999997</v>
      </c>
      <c r="G35" s="35">
        <v>29030.33</v>
      </c>
      <c r="H35" s="35">
        <v>33920.980000000003</v>
      </c>
      <c r="I35" s="35">
        <v>32980.17</v>
      </c>
      <c r="J35" s="35">
        <v>30326.89</v>
      </c>
      <c r="K35" s="35">
        <v>32686.07</v>
      </c>
      <c r="L35" s="35">
        <v>30581.15</v>
      </c>
      <c r="M35" s="35">
        <v>29922.69</v>
      </c>
      <c r="N35" s="35">
        <v>0</v>
      </c>
      <c r="O35" s="35">
        <v>0</v>
      </c>
      <c r="P35" s="35">
        <v>0</v>
      </c>
      <c r="Q35" s="35">
        <f t="shared" si="0"/>
        <v>282383.71999999997</v>
      </c>
      <c r="R35" s="36">
        <f t="shared" ref="R35:R64" si="4">+D35-Q35</f>
        <v>267616.28000000003</v>
      </c>
    </row>
    <row r="36" spans="1:18" ht="12.75" customHeight="1" x14ac:dyDescent="0.2">
      <c r="A36" s="34">
        <v>112</v>
      </c>
      <c r="B36" s="5" t="s">
        <v>137</v>
      </c>
      <c r="C36" s="7">
        <v>15000</v>
      </c>
      <c r="D36" s="7">
        <f t="shared" ref="D36:D64" si="5">+C36</f>
        <v>15000</v>
      </c>
      <c r="E36" s="35">
        <v>0</v>
      </c>
      <c r="F36" s="35">
        <v>39.200000000000003</v>
      </c>
      <c r="G36" s="35">
        <v>3622</v>
      </c>
      <c r="H36" s="35">
        <v>174.17</v>
      </c>
      <c r="I36" s="35">
        <v>263.60000000000002</v>
      </c>
      <c r="J36" s="35">
        <v>154.6</v>
      </c>
      <c r="K36" s="35">
        <v>510.6</v>
      </c>
      <c r="L36" s="35">
        <v>233.6</v>
      </c>
      <c r="M36" s="35">
        <v>0</v>
      </c>
      <c r="N36" s="35">
        <v>0</v>
      </c>
      <c r="O36" s="35">
        <v>0</v>
      </c>
      <c r="P36" s="35">
        <v>0</v>
      </c>
      <c r="Q36" s="35">
        <f t="shared" si="0"/>
        <v>4997.7700000000013</v>
      </c>
      <c r="R36" s="36">
        <f t="shared" si="4"/>
        <v>10002.23</v>
      </c>
    </row>
    <row r="37" spans="1:18" ht="12.75" customHeight="1" x14ac:dyDescent="0.2">
      <c r="A37" s="34" t="s">
        <v>15</v>
      </c>
      <c r="B37" s="5" t="s">
        <v>67</v>
      </c>
      <c r="C37" s="7">
        <v>210000</v>
      </c>
      <c r="D37" s="7">
        <f t="shared" si="5"/>
        <v>210000</v>
      </c>
      <c r="E37" s="35">
        <v>2260.3200000000002</v>
      </c>
      <c r="F37" s="35">
        <v>18024.12</v>
      </c>
      <c r="G37" s="35">
        <v>14644.37</v>
      </c>
      <c r="H37" s="35">
        <v>12278.92</v>
      </c>
      <c r="I37" s="35">
        <v>12391.45</v>
      </c>
      <c r="J37" s="35">
        <v>12987.36</v>
      </c>
      <c r="K37" s="35">
        <v>12594.54</v>
      </c>
      <c r="L37" s="35">
        <v>6892.99</v>
      </c>
      <c r="M37" s="35">
        <v>15647.21</v>
      </c>
      <c r="N37" s="35">
        <v>0</v>
      </c>
      <c r="O37" s="35">
        <v>0</v>
      </c>
      <c r="P37" s="35">
        <v>0</v>
      </c>
      <c r="Q37" s="35">
        <f t="shared" si="0"/>
        <v>107721.28</v>
      </c>
      <c r="R37" s="36">
        <f t="shared" si="4"/>
        <v>102278.72</v>
      </c>
    </row>
    <row r="38" spans="1:18" ht="12.75" customHeight="1" x14ac:dyDescent="0.2">
      <c r="A38" s="34" t="s">
        <v>16</v>
      </c>
      <c r="B38" s="5" t="s">
        <v>68</v>
      </c>
      <c r="C38" s="7">
        <v>5000</v>
      </c>
      <c r="D38" s="7">
        <f t="shared" si="5"/>
        <v>5000</v>
      </c>
      <c r="E38" s="35">
        <v>0</v>
      </c>
      <c r="F38" s="35">
        <v>110</v>
      </c>
      <c r="G38" s="35">
        <v>180</v>
      </c>
      <c r="H38" s="35">
        <v>107</v>
      </c>
      <c r="I38" s="35">
        <v>167</v>
      </c>
      <c r="J38" s="35">
        <v>72</v>
      </c>
      <c r="K38" s="35">
        <v>219</v>
      </c>
      <c r="L38" s="35">
        <v>108</v>
      </c>
      <c r="M38" s="35">
        <v>183</v>
      </c>
      <c r="N38" s="35">
        <v>0</v>
      </c>
      <c r="O38" s="35">
        <v>0</v>
      </c>
      <c r="P38" s="35">
        <v>0</v>
      </c>
      <c r="Q38" s="35">
        <f t="shared" si="0"/>
        <v>1146</v>
      </c>
      <c r="R38" s="36">
        <f t="shared" si="4"/>
        <v>3854</v>
      </c>
    </row>
    <row r="39" spans="1:18" ht="12.75" customHeight="1" x14ac:dyDescent="0.2">
      <c r="A39" s="34">
        <v>115</v>
      </c>
      <c r="B39" s="5" t="s">
        <v>153</v>
      </c>
      <c r="C39" s="7">
        <v>5000</v>
      </c>
      <c r="D39" s="7">
        <v>15000</v>
      </c>
      <c r="E39" s="35">
        <v>0</v>
      </c>
      <c r="F39" s="35">
        <v>40</v>
      </c>
      <c r="G39" s="35">
        <v>3195</v>
      </c>
      <c r="H39" s="35">
        <v>37.86</v>
      </c>
      <c r="I39" s="35">
        <v>20</v>
      </c>
      <c r="J39" s="35">
        <v>20</v>
      </c>
      <c r="K39" s="35">
        <v>20</v>
      </c>
      <c r="L39" s="35">
        <v>20</v>
      </c>
      <c r="M39" s="35">
        <v>420</v>
      </c>
      <c r="N39" s="35">
        <v>0</v>
      </c>
      <c r="O39" s="35">
        <v>0</v>
      </c>
      <c r="P39" s="35">
        <v>0</v>
      </c>
      <c r="Q39" s="35">
        <f t="shared" si="0"/>
        <v>3772.86</v>
      </c>
      <c r="R39" s="36">
        <f t="shared" si="4"/>
        <v>11227.14</v>
      </c>
    </row>
    <row r="40" spans="1:18" ht="12.75" customHeight="1" x14ac:dyDescent="0.2">
      <c r="A40" s="34" t="s">
        <v>17</v>
      </c>
      <c r="B40" s="5" t="s">
        <v>69</v>
      </c>
      <c r="C40" s="7">
        <v>50000</v>
      </c>
      <c r="D40" s="7">
        <f t="shared" si="5"/>
        <v>50000</v>
      </c>
      <c r="E40" s="35">
        <v>0</v>
      </c>
      <c r="F40" s="35">
        <v>0</v>
      </c>
      <c r="G40" s="35">
        <v>0</v>
      </c>
      <c r="H40" s="35">
        <v>22552.2</v>
      </c>
      <c r="I40" s="35">
        <v>0</v>
      </c>
      <c r="J40" s="35">
        <v>0</v>
      </c>
      <c r="K40" s="35">
        <v>0</v>
      </c>
      <c r="L40" s="35">
        <v>0</v>
      </c>
      <c r="M40" s="35">
        <v>2050.1999999999998</v>
      </c>
      <c r="N40" s="35">
        <v>0</v>
      </c>
      <c r="O40" s="35">
        <v>0</v>
      </c>
      <c r="P40" s="35">
        <v>0</v>
      </c>
      <c r="Q40" s="35">
        <f t="shared" si="0"/>
        <v>24602.400000000001</v>
      </c>
      <c r="R40" s="36">
        <f t="shared" si="4"/>
        <v>25397.599999999999</v>
      </c>
    </row>
    <row r="41" spans="1:18" ht="12.75" customHeight="1" x14ac:dyDescent="0.2">
      <c r="A41" s="34" t="s">
        <v>18</v>
      </c>
      <c r="B41" s="5" t="s">
        <v>70</v>
      </c>
      <c r="C41" s="7">
        <v>25000</v>
      </c>
      <c r="D41" s="7">
        <v>45000</v>
      </c>
      <c r="E41" s="35">
        <v>0</v>
      </c>
      <c r="F41" s="35">
        <v>350.7</v>
      </c>
      <c r="G41" s="35">
        <v>14360.6</v>
      </c>
      <c r="H41" s="35">
        <v>219</v>
      </c>
      <c r="I41" s="35">
        <v>580.79999999999995</v>
      </c>
      <c r="J41" s="35">
        <v>1819.3</v>
      </c>
      <c r="K41" s="35">
        <v>0</v>
      </c>
      <c r="L41" s="35">
        <v>298.8</v>
      </c>
      <c r="M41" s="35">
        <v>1711.8</v>
      </c>
      <c r="N41" s="35">
        <v>0</v>
      </c>
      <c r="O41" s="35">
        <v>0</v>
      </c>
      <c r="P41" s="35">
        <v>0</v>
      </c>
      <c r="Q41" s="35">
        <f t="shared" si="0"/>
        <v>19341</v>
      </c>
      <c r="R41" s="36">
        <f t="shared" si="4"/>
        <v>25659</v>
      </c>
    </row>
    <row r="42" spans="1:18" ht="12.75" customHeight="1" x14ac:dyDescent="0.2">
      <c r="A42" s="34" t="s">
        <v>19</v>
      </c>
      <c r="B42" s="5" t="s">
        <v>71</v>
      </c>
      <c r="C42" s="35">
        <v>210000</v>
      </c>
      <c r="D42" s="7">
        <v>185000</v>
      </c>
      <c r="E42" s="35">
        <v>0</v>
      </c>
      <c r="F42" s="35">
        <v>10932.94</v>
      </c>
      <c r="G42" s="35">
        <v>17169.75</v>
      </c>
      <c r="H42" s="35">
        <v>26358.39</v>
      </c>
      <c r="I42" s="35">
        <v>8256.0499999999993</v>
      </c>
      <c r="J42" s="35">
        <v>8145.1</v>
      </c>
      <c r="K42" s="35">
        <v>11088.02</v>
      </c>
      <c r="L42" s="35">
        <v>0</v>
      </c>
      <c r="M42" s="35">
        <v>17549.34</v>
      </c>
      <c r="N42" s="35">
        <v>0</v>
      </c>
      <c r="O42" s="35">
        <v>0</v>
      </c>
      <c r="P42" s="35">
        <v>0</v>
      </c>
      <c r="Q42" s="35">
        <f t="shared" si="0"/>
        <v>99499.590000000011</v>
      </c>
      <c r="R42" s="36">
        <f t="shared" si="4"/>
        <v>85500.409999999989</v>
      </c>
    </row>
    <row r="43" spans="1:18" ht="12.75" customHeight="1" x14ac:dyDescent="0.2">
      <c r="A43" s="34">
        <v>134</v>
      </c>
      <c r="B43" s="5" t="s">
        <v>169</v>
      </c>
      <c r="C43" s="35">
        <v>15000</v>
      </c>
      <c r="D43" s="7">
        <f t="shared" si="5"/>
        <v>15000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f t="shared" si="0"/>
        <v>0</v>
      </c>
      <c r="R43" s="36">
        <f t="shared" si="4"/>
        <v>15000</v>
      </c>
    </row>
    <row r="44" spans="1:18" ht="12.75" customHeight="1" x14ac:dyDescent="0.2">
      <c r="A44" s="34" t="s">
        <v>20</v>
      </c>
      <c r="B44" s="5" t="s">
        <v>72</v>
      </c>
      <c r="C44" s="35">
        <v>10000</v>
      </c>
      <c r="D44" s="7">
        <f t="shared" si="5"/>
        <v>10000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f t="shared" si="0"/>
        <v>0</v>
      </c>
      <c r="R44" s="36">
        <f t="shared" si="4"/>
        <v>10000</v>
      </c>
    </row>
    <row r="45" spans="1:18" ht="12.75" customHeight="1" x14ac:dyDescent="0.2">
      <c r="A45" s="34" t="s">
        <v>21</v>
      </c>
      <c r="B45" s="5" t="s">
        <v>73</v>
      </c>
      <c r="C45" s="35">
        <v>785000</v>
      </c>
      <c r="D45" s="7">
        <f t="shared" si="5"/>
        <v>785000</v>
      </c>
      <c r="E45" s="35">
        <v>0</v>
      </c>
      <c r="F45" s="35">
        <v>49</v>
      </c>
      <c r="G45" s="35">
        <v>50</v>
      </c>
      <c r="H45" s="35">
        <v>45</v>
      </c>
      <c r="I45" s="35">
        <v>0</v>
      </c>
      <c r="J45" s="35">
        <v>0</v>
      </c>
      <c r="K45" s="35">
        <v>101</v>
      </c>
      <c r="L45" s="35">
        <v>0</v>
      </c>
      <c r="M45" s="35">
        <v>47</v>
      </c>
      <c r="N45" s="35">
        <v>0</v>
      </c>
      <c r="O45" s="35">
        <v>0</v>
      </c>
      <c r="P45" s="35">
        <v>0</v>
      </c>
      <c r="Q45" s="35">
        <f t="shared" si="0"/>
        <v>292</v>
      </c>
      <c r="R45" s="36">
        <f t="shared" si="4"/>
        <v>784708</v>
      </c>
    </row>
    <row r="46" spans="1:18" ht="12.75" customHeight="1" x14ac:dyDescent="0.2">
      <c r="A46" s="34" t="s">
        <v>22</v>
      </c>
      <c r="B46" s="5" t="s">
        <v>74</v>
      </c>
      <c r="C46" s="35">
        <v>430000</v>
      </c>
      <c r="D46" s="7">
        <v>325000</v>
      </c>
      <c r="E46" s="35">
        <v>0</v>
      </c>
      <c r="F46" s="35">
        <v>2122.1</v>
      </c>
      <c r="G46" s="35">
        <v>1577.32</v>
      </c>
      <c r="H46" s="35">
        <v>582.86</v>
      </c>
      <c r="I46" s="35">
        <v>3900.33</v>
      </c>
      <c r="J46" s="35">
        <v>471.6</v>
      </c>
      <c r="K46" s="35">
        <v>2951.42</v>
      </c>
      <c r="L46" s="35">
        <v>0</v>
      </c>
      <c r="M46" s="35">
        <v>2951.42</v>
      </c>
      <c r="N46" s="35">
        <v>0</v>
      </c>
      <c r="O46" s="35">
        <v>0</v>
      </c>
      <c r="P46" s="35">
        <v>0</v>
      </c>
      <c r="Q46" s="35">
        <f t="shared" si="0"/>
        <v>14557.05</v>
      </c>
      <c r="R46" s="36">
        <f t="shared" si="4"/>
        <v>310442.95</v>
      </c>
    </row>
    <row r="47" spans="1:18" ht="12.75" customHeight="1" x14ac:dyDescent="0.2">
      <c r="A47" s="34" t="s">
        <v>75</v>
      </c>
      <c r="B47" s="5" t="s">
        <v>76</v>
      </c>
      <c r="C47" s="35">
        <v>60000</v>
      </c>
      <c r="D47" s="7">
        <v>115000</v>
      </c>
      <c r="E47" s="35">
        <v>0</v>
      </c>
      <c r="F47" s="35">
        <v>0</v>
      </c>
      <c r="G47" s="35">
        <v>0</v>
      </c>
      <c r="H47" s="35">
        <v>10438.4</v>
      </c>
      <c r="I47" s="35">
        <v>0</v>
      </c>
      <c r="J47" s="35">
        <v>9929</v>
      </c>
      <c r="K47" s="35">
        <v>64580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f t="shared" si="0"/>
        <v>84947.4</v>
      </c>
      <c r="R47" s="36">
        <f t="shared" si="4"/>
        <v>30052.600000000006</v>
      </c>
    </row>
    <row r="48" spans="1:18" ht="12.75" customHeight="1" x14ac:dyDescent="0.2">
      <c r="A48" s="34" t="s">
        <v>77</v>
      </c>
      <c r="B48" s="5" t="s">
        <v>173</v>
      </c>
      <c r="C48" s="35">
        <v>10000</v>
      </c>
      <c r="D48" s="7">
        <f t="shared" si="5"/>
        <v>10000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2518.3000000000002</v>
      </c>
      <c r="N48" s="35">
        <v>0</v>
      </c>
      <c r="O48" s="35">
        <v>0</v>
      </c>
      <c r="P48" s="35">
        <v>0</v>
      </c>
      <c r="Q48" s="35">
        <f t="shared" si="0"/>
        <v>2518.3000000000002</v>
      </c>
      <c r="R48" s="36">
        <f t="shared" si="4"/>
        <v>7481.7</v>
      </c>
    </row>
    <row r="49" spans="1:18" ht="12.75" customHeight="1" x14ac:dyDescent="0.2">
      <c r="A49" s="34" t="s">
        <v>23</v>
      </c>
      <c r="B49" s="5" t="s">
        <v>174</v>
      </c>
      <c r="C49" s="35">
        <v>200000</v>
      </c>
      <c r="D49" s="7">
        <f t="shared" si="5"/>
        <v>200000</v>
      </c>
      <c r="E49" s="35">
        <v>0</v>
      </c>
      <c r="F49" s="35">
        <v>24135</v>
      </c>
      <c r="G49" s="35">
        <v>19535</v>
      </c>
      <c r="H49" s="35">
        <v>6805</v>
      </c>
      <c r="I49" s="35">
        <v>16260</v>
      </c>
      <c r="J49" s="35">
        <v>9175</v>
      </c>
      <c r="K49" s="35">
        <v>3685</v>
      </c>
      <c r="L49" s="35">
        <v>2860</v>
      </c>
      <c r="M49" s="35">
        <v>16345</v>
      </c>
      <c r="N49" s="35">
        <v>0</v>
      </c>
      <c r="O49" s="35">
        <v>0</v>
      </c>
      <c r="P49" s="35">
        <v>0</v>
      </c>
      <c r="Q49" s="35">
        <f t="shared" si="0"/>
        <v>98800</v>
      </c>
      <c r="R49" s="36">
        <f t="shared" si="4"/>
        <v>101200</v>
      </c>
    </row>
    <row r="50" spans="1:18" ht="12.75" customHeight="1" x14ac:dyDescent="0.2">
      <c r="A50" s="34">
        <v>168</v>
      </c>
      <c r="B50" s="5" t="s">
        <v>179</v>
      </c>
      <c r="C50" s="35">
        <v>25000</v>
      </c>
      <c r="D50" s="7">
        <f t="shared" si="5"/>
        <v>25000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f t="shared" ref="Q50:Q81" si="6">SUM(E50:P50)</f>
        <v>0</v>
      </c>
      <c r="R50" s="36">
        <f t="shared" si="4"/>
        <v>25000</v>
      </c>
    </row>
    <row r="51" spans="1:18" ht="12.75" customHeight="1" x14ac:dyDescent="0.2">
      <c r="A51" s="34" t="s">
        <v>24</v>
      </c>
      <c r="B51" s="5" t="s">
        <v>175</v>
      </c>
      <c r="C51" s="35">
        <v>80000</v>
      </c>
      <c r="D51" s="7">
        <v>140000</v>
      </c>
      <c r="E51" s="35">
        <v>0</v>
      </c>
      <c r="F51" s="35">
        <v>1850</v>
      </c>
      <c r="G51" s="35">
        <v>34939.760000000002</v>
      </c>
      <c r="H51" s="35">
        <v>0</v>
      </c>
      <c r="I51" s="35">
        <v>18485</v>
      </c>
      <c r="J51" s="35">
        <v>33265</v>
      </c>
      <c r="K51" s="35">
        <v>450</v>
      </c>
      <c r="L51" s="35">
        <v>0</v>
      </c>
      <c r="M51" s="35">
        <v>12264.05</v>
      </c>
      <c r="N51" s="35">
        <v>0</v>
      </c>
      <c r="O51" s="35">
        <v>0</v>
      </c>
      <c r="P51" s="35">
        <v>0</v>
      </c>
      <c r="Q51" s="35">
        <f t="shared" si="6"/>
        <v>101253.81000000001</v>
      </c>
      <c r="R51" s="36">
        <f t="shared" si="4"/>
        <v>38746.189999999988</v>
      </c>
    </row>
    <row r="52" spans="1:18" ht="12.75" customHeight="1" x14ac:dyDescent="0.2">
      <c r="A52" s="34">
        <v>171</v>
      </c>
      <c r="B52" s="5" t="s">
        <v>180</v>
      </c>
      <c r="C52" s="35">
        <v>539130</v>
      </c>
      <c r="D52" s="7">
        <v>389130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9300</v>
      </c>
      <c r="M52" s="35">
        <v>0</v>
      </c>
      <c r="N52" s="35">
        <v>0</v>
      </c>
      <c r="O52" s="35">
        <v>0</v>
      </c>
      <c r="P52" s="35">
        <v>0</v>
      </c>
      <c r="Q52" s="35">
        <f t="shared" si="6"/>
        <v>9300</v>
      </c>
      <c r="R52" s="36">
        <f t="shared" si="4"/>
        <v>379830</v>
      </c>
    </row>
    <row r="53" spans="1:18" ht="12.75" customHeight="1" x14ac:dyDescent="0.2">
      <c r="A53" s="34" t="s">
        <v>47</v>
      </c>
      <c r="B53" s="5" t="s">
        <v>176</v>
      </c>
      <c r="C53" s="35">
        <v>100000</v>
      </c>
      <c r="D53" s="7">
        <v>200000</v>
      </c>
      <c r="E53" s="35">
        <v>0</v>
      </c>
      <c r="F53" s="35">
        <v>0</v>
      </c>
      <c r="G53" s="35">
        <v>0</v>
      </c>
      <c r="H53" s="35">
        <v>500</v>
      </c>
      <c r="I53" s="35">
        <v>0</v>
      </c>
      <c r="J53" s="35">
        <v>0</v>
      </c>
      <c r="K53" s="35">
        <v>2615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f t="shared" si="6"/>
        <v>3115</v>
      </c>
      <c r="R53" s="36">
        <f t="shared" si="4"/>
        <v>196885</v>
      </c>
    </row>
    <row r="54" spans="1:18" ht="12.75" customHeight="1" x14ac:dyDescent="0.2">
      <c r="A54" s="34" t="s">
        <v>25</v>
      </c>
      <c r="B54" s="5" t="s">
        <v>78</v>
      </c>
      <c r="C54" s="35">
        <v>50000</v>
      </c>
      <c r="D54" s="7">
        <v>60000</v>
      </c>
      <c r="E54" s="35">
        <v>0</v>
      </c>
      <c r="F54" s="35">
        <v>0</v>
      </c>
      <c r="G54" s="35">
        <v>0</v>
      </c>
      <c r="H54" s="35">
        <v>17000</v>
      </c>
      <c r="I54" s="35">
        <v>0</v>
      </c>
      <c r="J54" s="35">
        <v>0</v>
      </c>
      <c r="K54" s="35">
        <v>0</v>
      </c>
      <c r="L54" s="35">
        <v>17000</v>
      </c>
      <c r="M54" s="35">
        <v>0</v>
      </c>
      <c r="N54" s="35">
        <v>0</v>
      </c>
      <c r="O54" s="35">
        <v>0</v>
      </c>
      <c r="P54" s="35">
        <v>0</v>
      </c>
      <c r="Q54" s="35">
        <f t="shared" si="6"/>
        <v>34000</v>
      </c>
      <c r="R54" s="36">
        <f t="shared" si="4"/>
        <v>26000</v>
      </c>
    </row>
    <row r="55" spans="1:18" ht="12.75" customHeight="1" x14ac:dyDescent="0.2">
      <c r="A55" s="34">
        <v>185</v>
      </c>
      <c r="B55" s="5" t="s">
        <v>142</v>
      </c>
      <c r="C55" s="35">
        <v>15000</v>
      </c>
      <c r="D55" s="7">
        <f t="shared" si="5"/>
        <v>15000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1500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f t="shared" si="6"/>
        <v>1500</v>
      </c>
      <c r="R55" s="36">
        <f t="shared" si="4"/>
        <v>13500</v>
      </c>
    </row>
    <row r="56" spans="1:18" ht="12.75" customHeight="1" x14ac:dyDescent="0.2">
      <c r="A56" s="34">
        <v>186</v>
      </c>
      <c r="B56" s="5" t="s">
        <v>155</v>
      </c>
      <c r="C56" s="35">
        <v>20000</v>
      </c>
      <c r="D56" s="7">
        <v>80000</v>
      </c>
      <c r="E56" s="35">
        <v>0</v>
      </c>
      <c r="F56" s="35">
        <v>0</v>
      </c>
      <c r="G56" s="35">
        <v>0</v>
      </c>
      <c r="H56" s="35">
        <v>2923.2</v>
      </c>
      <c r="I56" s="35">
        <v>0</v>
      </c>
      <c r="J56" s="35">
        <v>0</v>
      </c>
      <c r="K56" s="35">
        <v>0</v>
      </c>
      <c r="L56" s="35">
        <v>8500</v>
      </c>
      <c r="M56" s="35">
        <v>0</v>
      </c>
      <c r="N56" s="35">
        <v>0</v>
      </c>
      <c r="O56" s="35">
        <v>0</v>
      </c>
      <c r="P56" s="35">
        <v>0</v>
      </c>
      <c r="Q56" s="35">
        <f t="shared" si="6"/>
        <v>11423.2</v>
      </c>
      <c r="R56" s="36">
        <f t="shared" si="4"/>
        <v>68576.800000000003</v>
      </c>
    </row>
    <row r="57" spans="1:18" ht="12.75" customHeight="1" x14ac:dyDescent="0.2">
      <c r="A57" s="34">
        <v>188</v>
      </c>
      <c r="B57" s="5" t="s">
        <v>191</v>
      </c>
      <c r="C57" s="35">
        <v>0</v>
      </c>
      <c r="D57" s="7">
        <v>270000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f t="shared" si="6"/>
        <v>0</v>
      </c>
      <c r="R57" s="36">
        <f t="shared" si="4"/>
        <v>270000</v>
      </c>
    </row>
    <row r="58" spans="1:18" ht="12.75" customHeight="1" x14ac:dyDescent="0.2">
      <c r="A58" s="34">
        <v>189</v>
      </c>
      <c r="B58" s="5" t="s">
        <v>192</v>
      </c>
      <c r="C58" s="35">
        <v>0</v>
      </c>
      <c r="D58" s="7">
        <v>20000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4000</v>
      </c>
      <c r="K58" s="35">
        <v>0</v>
      </c>
      <c r="L58" s="35">
        <v>9632</v>
      </c>
      <c r="M58" s="35">
        <v>0</v>
      </c>
      <c r="N58" s="35">
        <v>0</v>
      </c>
      <c r="O58" s="35">
        <v>0</v>
      </c>
      <c r="P58" s="35">
        <v>0</v>
      </c>
      <c r="Q58" s="35">
        <f t="shared" si="6"/>
        <v>13632</v>
      </c>
      <c r="R58" s="36">
        <f t="shared" si="4"/>
        <v>6368</v>
      </c>
    </row>
    <row r="59" spans="1:18" ht="12.75" customHeight="1" x14ac:dyDescent="0.2">
      <c r="A59" s="34" t="s">
        <v>26</v>
      </c>
      <c r="B59" s="5" t="s">
        <v>79</v>
      </c>
      <c r="C59" s="35">
        <v>250000</v>
      </c>
      <c r="D59" s="7">
        <v>150000</v>
      </c>
      <c r="E59" s="35">
        <v>0</v>
      </c>
      <c r="F59" s="35">
        <v>116837.65</v>
      </c>
      <c r="G59" s="35">
        <v>9567.25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f t="shared" si="6"/>
        <v>126404.9</v>
      </c>
      <c r="R59" s="36">
        <f t="shared" si="4"/>
        <v>23595.100000000006</v>
      </c>
    </row>
    <row r="60" spans="1:18" ht="12.75" customHeight="1" x14ac:dyDescent="0.2">
      <c r="A60" s="34" t="s">
        <v>80</v>
      </c>
      <c r="B60" s="5" t="s">
        <v>81</v>
      </c>
      <c r="C60" s="35">
        <v>5000</v>
      </c>
      <c r="D60" s="7">
        <f t="shared" si="5"/>
        <v>5000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f t="shared" si="6"/>
        <v>0</v>
      </c>
      <c r="R60" s="36">
        <f t="shared" si="4"/>
        <v>5000</v>
      </c>
    </row>
    <row r="61" spans="1:18" ht="12.75" customHeight="1" x14ac:dyDescent="0.2">
      <c r="A61" s="34" t="s">
        <v>27</v>
      </c>
      <c r="B61" s="5" t="s">
        <v>82</v>
      </c>
      <c r="C61" s="35">
        <v>25000</v>
      </c>
      <c r="D61" s="7">
        <v>35000</v>
      </c>
      <c r="E61" s="35">
        <v>0</v>
      </c>
      <c r="F61" s="35">
        <v>185</v>
      </c>
      <c r="G61" s="35">
        <v>14959.28</v>
      </c>
      <c r="H61" s="35">
        <v>0</v>
      </c>
      <c r="I61" s="35">
        <v>220</v>
      </c>
      <c r="J61" s="35">
        <v>175</v>
      </c>
      <c r="K61" s="35">
        <v>1210</v>
      </c>
      <c r="L61" s="35">
        <v>280.5</v>
      </c>
      <c r="M61" s="35">
        <v>0</v>
      </c>
      <c r="N61" s="35">
        <v>0</v>
      </c>
      <c r="O61" s="35">
        <v>0</v>
      </c>
      <c r="P61" s="35">
        <v>0</v>
      </c>
      <c r="Q61" s="35">
        <f t="shared" si="6"/>
        <v>17029.78</v>
      </c>
      <c r="R61" s="36">
        <f t="shared" si="4"/>
        <v>17970.22</v>
      </c>
    </row>
    <row r="62" spans="1:18" ht="12.75" customHeight="1" x14ac:dyDescent="0.2">
      <c r="A62" s="34" t="s">
        <v>83</v>
      </c>
      <c r="B62" s="5" t="s">
        <v>84</v>
      </c>
      <c r="C62" s="35">
        <v>15000</v>
      </c>
      <c r="D62" s="7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f t="shared" si="6"/>
        <v>0</v>
      </c>
      <c r="R62" s="36">
        <f t="shared" si="4"/>
        <v>0</v>
      </c>
    </row>
    <row r="63" spans="1:18" ht="12.75" customHeight="1" x14ac:dyDescent="0.2">
      <c r="A63" s="34">
        <v>197</v>
      </c>
      <c r="B63" s="5" t="s">
        <v>138</v>
      </c>
      <c r="C63" s="35">
        <v>850000</v>
      </c>
      <c r="D63" s="7">
        <f t="shared" si="5"/>
        <v>850000</v>
      </c>
      <c r="E63" s="35">
        <v>0</v>
      </c>
      <c r="F63" s="35">
        <v>139200</v>
      </c>
      <c r="G63" s="35">
        <v>69600</v>
      </c>
      <c r="H63" s="35">
        <v>69600</v>
      </c>
      <c r="I63" s="35">
        <v>69600</v>
      </c>
      <c r="J63" s="35">
        <v>69600</v>
      </c>
      <c r="K63" s="35">
        <v>69600</v>
      </c>
      <c r="L63" s="35">
        <v>0</v>
      </c>
      <c r="M63" s="35">
        <v>139200</v>
      </c>
      <c r="N63" s="35">
        <v>0</v>
      </c>
      <c r="O63" s="35">
        <v>0</v>
      </c>
      <c r="P63" s="35">
        <v>0</v>
      </c>
      <c r="Q63" s="35">
        <f t="shared" si="6"/>
        <v>626400</v>
      </c>
      <c r="R63" s="36">
        <f t="shared" si="4"/>
        <v>223600</v>
      </c>
    </row>
    <row r="64" spans="1:18" ht="12.75" customHeight="1" x14ac:dyDescent="0.2">
      <c r="A64" s="34" t="s">
        <v>85</v>
      </c>
      <c r="B64" s="5" t="s">
        <v>177</v>
      </c>
      <c r="C64" s="35">
        <v>70000</v>
      </c>
      <c r="D64" s="7">
        <f t="shared" si="5"/>
        <v>70000</v>
      </c>
      <c r="E64" s="35">
        <v>0</v>
      </c>
      <c r="F64" s="35">
        <v>844.98</v>
      </c>
      <c r="G64" s="35">
        <v>401</v>
      </c>
      <c r="H64" s="35">
        <v>133.24</v>
      </c>
      <c r="I64" s="35">
        <v>426.24</v>
      </c>
      <c r="J64" s="35">
        <v>502.24</v>
      </c>
      <c r="K64" s="35">
        <v>658.24</v>
      </c>
      <c r="L64" s="35">
        <v>1493.24</v>
      </c>
      <c r="M64" s="35">
        <v>633</v>
      </c>
      <c r="N64" s="35">
        <v>0</v>
      </c>
      <c r="O64" s="35">
        <v>0</v>
      </c>
      <c r="P64" s="35">
        <v>0</v>
      </c>
      <c r="Q64" s="35">
        <f t="shared" si="6"/>
        <v>5092.1799999999994</v>
      </c>
      <c r="R64" s="36">
        <f t="shared" si="4"/>
        <v>64907.82</v>
      </c>
    </row>
    <row r="65" spans="1:18" ht="12.75" customHeight="1" x14ac:dyDescent="0.2">
      <c r="A65" s="38"/>
      <c r="B65" s="39" t="s">
        <v>159</v>
      </c>
      <c r="C65" s="40">
        <f t="shared" ref="C65:P65" si="7">SUM(C35:C64)</f>
        <v>4624130</v>
      </c>
      <c r="D65" s="40">
        <f>SUM(D35:D64)</f>
        <v>4844130</v>
      </c>
      <c r="E65" s="40">
        <f t="shared" si="7"/>
        <v>30760.31</v>
      </c>
      <c r="F65" s="40">
        <f t="shared" si="7"/>
        <v>349156.13999999996</v>
      </c>
      <c r="G65" s="40">
        <f t="shared" si="7"/>
        <v>232831.66</v>
      </c>
      <c r="H65" s="40">
        <f t="shared" si="7"/>
        <v>203676.22</v>
      </c>
      <c r="I65" s="40">
        <f t="shared" si="7"/>
        <v>163550.64000000001</v>
      </c>
      <c r="J65" s="40">
        <f t="shared" si="7"/>
        <v>180643.09</v>
      </c>
      <c r="K65" s="40">
        <f t="shared" si="7"/>
        <v>204468.88999999998</v>
      </c>
      <c r="L65" s="40">
        <f t="shared" si="7"/>
        <v>87200.280000000013</v>
      </c>
      <c r="M65" s="40">
        <f t="shared" si="7"/>
        <v>241443.01</v>
      </c>
      <c r="N65" s="40">
        <f t="shared" si="7"/>
        <v>0</v>
      </c>
      <c r="O65" s="40">
        <f t="shared" si="7"/>
        <v>0</v>
      </c>
      <c r="P65" s="40">
        <f t="shared" si="7"/>
        <v>0</v>
      </c>
      <c r="Q65" s="40">
        <f t="shared" si="6"/>
        <v>1693730.24</v>
      </c>
      <c r="R65" s="41">
        <f>SUM(R35:R64)</f>
        <v>3150399.76</v>
      </c>
    </row>
    <row r="66" spans="1:18" ht="12.75" customHeight="1" x14ac:dyDescent="0.2">
      <c r="A66" s="34" t="s">
        <v>86</v>
      </c>
      <c r="B66" s="5" t="s">
        <v>87</v>
      </c>
      <c r="C66" s="35">
        <v>80000</v>
      </c>
      <c r="D66" s="35">
        <f>+C66</f>
        <v>80000</v>
      </c>
      <c r="E66" s="35">
        <v>0</v>
      </c>
      <c r="F66" s="35">
        <v>1106</v>
      </c>
      <c r="G66" s="35">
        <v>2770.15</v>
      </c>
      <c r="H66" s="35">
        <v>1633.45</v>
      </c>
      <c r="I66" s="35">
        <v>1604.8</v>
      </c>
      <c r="J66" s="35">
        <v>299</v>
      </c>
      <c r="K66" s="35">
        <v>4550.74</v>
      </c>
      <c r="L66" s="35">
        <v>2164.75</v>
      </c>
      <c r="M66" s="35">
        <v>2802.7</v>
      </c>
      <c r="N66" s="35">
        <v>0</v>
      </c>
      <c r="O66" s="35">
        <v>0</v>
      </c>
      <c r="P66" s="35">
        <v>0</v>
      </c>
      <c r="Q66" s="35">
        <f t="shared" si="6"/>
        <v>16931.59</v>
      </c>
      <c r="R66" s="36">
        <f t="shared" ref="R66:R100" si="8">+D66-Q66</f>
        <v>63068.41</v>
      </c>
    </row>
    <row r="67" spans="1:18" ht="12.75" customHeight="1" x14ac:dyDescent="0.2">
      <c r="A67" s="34" t="s">
        <v>48</v>
      </c>
      <c r="B67" s="5" t="s">
        <v>181</v>
      </c>
      <c r="C67" s="35">
        <v>15000</v>
      </c>
      <c r="D67" s="35">
        <f t="shared" ref="D67:D97" si="9">+C67</f>
        <v>15000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f t="shared" si="6"/>
        <v>0</v>
      </c>
      <c r="R67" s="36">
        <f t="shared" si="8"/>
        <v>15000</v>
      </c>
    </row>
    <row r="68" spans="1:18" ht="12.75" customHeight="1" x14ac:dyDescent="0.2">
      <c r="A68" s="34" t="s">
        <v>88</v>
      </c>
      <c r="B68" s="5" t="s">
        <v>89</v>
      </c>
      <c r="C68" s="35">
        <v>25000</v>
      </c>
      <c r="D68" s="35">
        <f t="shared" si="9"/>
        <v>25000</v>
      </c>
      <c r="E68" s="35">
        <v>0</v>
      </c>
      <c r="F68" s="35">
        <v>0</v>
      </c>
      <c r="G68" s="35">
        <v>150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f t="shared" si="6"/>
        <v>150</v>
      </c>
      <c r="R68" s="36">
        <f t="shared" si="8"/>
        <v>24850</v>
      </c>
    </row>
    <row r="69" spans="1:18" ht="12.75" customHeight="1" x14ac:dyDescent="0.2">
      <c r="A69" s="34">
        <v>224</v>
      </c>
      <c r="B69" s="5" t="s">
        <v>172</v>
      </c>
      <c r="C69" s="35">
        <v>5000</v>
      </c>
      <c r="D69" s="35">
        <f t="shared" si="9"/>
        <v>5000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f t="shared" si="6"/>
        <v>0</v>
      </c>
      <c r="R69" s="36">
        <f t="shared" si="8"/>
        <v>5000</v>
      </c>
    </row>
    <row r="70" spans="1:18" ht="12.75" customHeight="1" x14ac:dyDescent="0.2">
      <c r="A70" s="34" t="s">
        <v>90</v>
      </c>
      <c r="B70" s="5" t="s">
        <v>91</v>
      </c>
      <c r="C70" s="35">
        <v>10000</v>
      </c>
      <c r="D70" s="35">
        <f t="shared" si="9"/>
        <v>10000</v>
      </c>
      <c r="E70" s="35">
        <v>0</v>
      </c>
      <c r="F70" s="35">
        <v>0</v>
      </c>
      <c r="G70" s="35">
        <v>60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f t="shared" si="6"/>
        <v>60</v>
      </c>
      <c r="R70" s="36">
        <f t="shared" si="8"/>
        <v>9940</v>
      </c>
    </row>
    <row r="71" spans="1:18" ht="12.75" customHeight="1" x14ac:dyDescent="0.2">
      <c r="A71" s="34" t="s">
        <v>92</v>
      </c>
      <c r="B71" s="5" t="s">
        <v>93</v>
      </c>
      <c r="C71" s="35">
        <v>19800</v>
      </c>
      <c r="D71" s="35">
        <f t="shared" si="9"/>
        <v>19800</v>
      </c>
      <c r="E71" s="35">
        <v>0</v>
      </c>
      <c r="F71" s="35">
        <v>0</v>
      </c>
      <c r="G71" s="35">
        <v>0</v>
      </c>
      <c r="H71" s="35">
        <v>0</v>
      </c>
      <c r="I71" s="35">
        <v>725.6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f t="shared" si="6"/>
        <v>725.6</v>
      </c>
      <c r="R71" s="36">
        <f t="shared" si="8"/>
        <v>19074.400000000001</v>
      </c>
    </row>
    <row r="72" spans="1:18" ht="12.75" customHeight="1" x14ac:dyDescent="0.2">
      <c r="A72" s="34" t="s">
        <v>94</v>
      </c>
      <c r="B72" s="5" t="s">
        <v>95</v>
      </c>
      <c r="C72" s="35">
        <v>46000</v>
      </c>
      <c r="D72" s="35">
        <f t="shared" si="9"/>
        <v>46000</v>
      </c>
      <c r="E72" s="35">
        <v>0</v>
      </c>
      <c r="F72" s="35">
        <v>0</v>
      </c>
      <c r="G72" s="35">
        <v>442.8</v>
      </c>
      <c r="H72" s="35">
        <v>0</v>
      </c>
      <c r="I72" s="35">
        <v>0</v>
      </c>
      <c r="J72" s="35">
        <v>24883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f t="shared" si="6"/>
        <v>25325.8</v>
      </c>
      <c r="R72" s="36">
        <f t="shared" si="8"/>
        <v>20674.2</v>
      </c>
    </row>
    <row r="73" spans="1:18" ht="12.75" customHeight="1" x14ac:dyDescent="0.2">
      <c r="A73" s="34" t="s">
        <v>96</v>
      </c>
      <c r="B73" s="5" t="s">
        <v>97</v>
      </c>
      <c r="C73" s="35">
        <v>20000</v>
      </c>
      <c r="D73" s="35">
        <f t="shared" si="9"/>
        <v>20000</v>
      </c>
      <c r="E73" s="35">
        <v>0</v>
      </c>
      <c r="F73" s="35">
        <v>37</v>
      </c>
      <c r="G73" s="35">
        <v>0</v>
      </c>
      <c r="H73" s="35">
        <v>75</v>
      </c>
      <c r="I73" s="35">
        <v>2835.6</v>
      </c>
      <c r="J73" s="35">
        <v>0</v>
      </c>
      <c r="K73" s="35">
        <v>0</v>
      </c>
      <c r="L73" s="35">
        <v>60</v>
      </c>
      <c r="M73" s="35">
        <v>2599</v>
      </c>
      <c r="N73" s="35">
        <v>0</v>
      </c>
      <c r="O73" s="35">
        <v>0</v>
      </c>
      <c r="P73" s="35">
        <v>0</v>
      </c>
      <c r="Q73" s="35">
        <f t="shared" si="6"/>
        <v>5606.6</v>
      </c>
      <c r="R73" s="36">
        <f t="shared" si="8"/>
        <v>14393.4</v>
      </c>
    </row>
    <row r="74" spans="1:18" ht="12.75" customHeight="1" x14ac:dyDescent="0.2">
      <c r="A74" s="34" t="s">
        <v>28</v>
      </c>
      <c r="B74" s="5" t="s">
        <v>98</v>
      </c>
      <c r="C74" s="35">
        <v>9999</v>
      </c>
      <c r="D74" s="35">
        <f t="shared" si="9"/>
        <v>9999</v>
      </c>
      <c r="E74" s="35">
        <v>0</v>
      </c>
      <c r="F74" s="35">
        <v>0</v>
      </c>
      <c r="G74" s="35">
        <v>193.8</v>
      </c>
      <c r="H74" s="35">
        <v>1468</v>
      </c>
      <c r="I74" s="35">
        <v>3352.3</v>
      </c>
      <c r="J74" s="35">
        <v>0</v>
      </c>
      <c r="K74" s="35">
        <v>70.599999999999994</v>
      </c>
      <c r="L74" s="35">
        <v>380.2</v>
      </c>
      <c r="M74" s="35">
        <v>4134.68</v>
      </c>
      <c r="N74" s="35">
        <v>0</v>
      </c>
      <c r="O74" s="35">
        <v>0</v>
      </c>
      <c r="P74" s="35">
        <v>0</v>
      </c>
      <c r="Q74" s="35">
        <f t="shared" si="6"/>
        <v>9599.5800000000017</v>
      </c>
      <c r="R74" s="36">
        <f t="shared" si="8"/>
        <v>399.41999999999825</v>
      </c>
    </row>
    <row r="75" spans="1:18" ht="12.75" customHeight="1" x14ac:dyDescent="0.2">
      <c r="A75" s="34" t="s">
        <v>99</v>
      </c>
      <c r="B75" s="5" t="s">
        <v>100</v>
      </c>
      <c r="C75" s="35">
        <v>25400</v>
      </c>
      <c r="D75" s="35">
        <f t="shared" si="9"/>
        <v>25400</v>
      </c>
      <c r="E75" s="35">
        <v>0</v>
      </c>
      <c r="F75" s="35">
        <v>0</v>
      </c>
      <c r="G75" s="35">
        <v>3506.9</v>
      </c>
      <c r="H75" s="35">
        <v>0</v>
      </c>
      <c r="I75" s="35">
        <v>218</v>
      </c>
      <c r="J75" s="35">
        <v>0</v>
      </c>
      <c r="K75" s="35">
        <v>0</v>
      </c>
      <c r="L75" s="35">
        <v>0</v>
      </c>
      <c r="M75" s="35">
        <v>2840</v>
      </c>
      <c r="N75" s="35">
        <v>0</v>
      </c>
      <c r="O75" s="35">
        <v>0</v>
      </c>
      <c r="P75" s="35">
        <v>0</v>
      </c>
      <c r="Q75" s="35">
        <f t="shared" si="6"/>
        <v>6564.9</v>
      </c>
      <c r="R75" s="36">
        <f t="shared" si="8"/>
        <v>18835.099999999999</v>
      </c>
    </row>
    <row r="76" spans="1:18" ht="12.75" customHeight="1" x14ac:dyDescent="0.2">
      <c r="A76" s="34" t="s">
        <v>101</v>
      </c>
      <c r="B76" s="5" t="s">
        <v>102</v>
      </c>
      <c r="C76" s="35">
        <v>5000</v>
      </c>
      <c r="D76" s="35">
        <f t="shared" si="9"/>
        <v>5000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60</v>
      </c>
      <c r="K76" s="35">
        <v>10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f t="shared" si="6"/>
        <v>70</v>
      </c>
      <c r="R76" s="36">
        <f t="shared" si="8"/>
        <v>4930</v>
      </c>
    </row>
    <row r="77" spans="1:18" ht="12.75" customHeight="1" x14ac:dyDescent="0.2">
      <c r="A77" s="34" t="s">
        <v>103</v>
      </c>
      <c r="B77" s="5" t="s">
        <v>104</v>
      </c>
      <c r="C77" s="35">
        <v>13000</v>
      </c>
      <c r="D77" s="35">
        <f t="shared" si="9"/>
        <v>13000</v>
      </c>
      <c r="E77" s="35">
        <v>0</v>
      </c>
      <c r="F77" s="35">
        <v>0</v>
      </c>
      <c r="G77" s="35">
        <v>0</v>
      </c>
      <c r="H77" s="35">
        <v>222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f t="shared" si="6"/>
        <v>222</v>
      </c>
      <c r="R77" s="36">
        <f t="shared" si="8"/>
        <v>12778</v>
      </c>
    </row>
    <row r="78" spans="1:18" ht="12.75" customHeight="1" x14ac:dyDescent="0.2">
      <c r="A78" s="34">
        <v>252</v>
      </c>
      <c r="B78" s="5" t="s">
        <v>156</v>
      </c>
      <c r="C78" s="35">
        <v>10000</v>
      </c>
      <c r="D78" s="35">
        <f t="shared" si="9"/>
        <v>10000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f t="shared" si="6"/>
        <v>0</v>
      </c>
      <c r="R78" s="36">
        <f t="shared" si="8"/>
        <v>10000</v>
      </c>
    </row>
    <row r="79" spans="1:18" ht="12.75" customHeight="1" x14ac:dyDescent="0.2">
      <c r="A79" s="34" t="s">
        <v>29</v>
      </c>
      <c r="B79" s="5" t="s">
        <v>105</v>
      </c>
      <c r="C79" s="35">
        <v>52000</v>
      </c>
      <c r="D79" s="35">
        <v>72000</v>
      </c>
      <c r="E79" s="35">
        <v>0</v>
      </c>
      <c r="F79" s="35">
        <v>0</v>
      </c>
      <c r="G79" s="35">
        <v>8550</v>
      </c>
      <c r="H79" s="35">
        <v>0</v>
      </c>
      <c r="I79" s="35">
        <v>17940</v>
      </c>
      <c r="J79" s="35">
        <v>8630</v>
      </c>
      <c r="K79" s="35">
        <v>65</v>
      </c>
      <c r="L79" s="35">
        <v>5460</v>
      </c>
      <c r="M79" s="35">
        <v>7160</v>
      </c>
      <c r="N79" s="35">
        <v>0</v>
      </c>
      <c r="O79" s="35">
        <v>0</v>
      </c>
      <c r="P79" s="35">
        <v>0</v>
      </c>
      <c r="Q79" s="35">
        <f t="shared" si="6"/>
        <v>47805</v>
      </c>
      <c r="R79" s="36">
        <f t="shared" si="8"/>
        <v>24195</v>
      </c>
    </row>
    <row r="80" spans="1:18" ht="12.75" customHeight="1" x14ac:dyDescent="0.2">
      <c r="A80" s="34" t="s">
        <v>106</v>
      </c>
      <c r="B80" s="5" t="s">
        <v>107</v>
      </c>
      <c r="C80" s="35">
        <v>10200</v>
      </c>
      <c r="D80" s="35">
        <f t="shared" si="9"/>
        <v>10200</v>
      </c>
      <c r="E80" s="35">
        <v>0</v>
      </c>
      <c r="F80" s="35">
        <v>0</v>
      </c>
      <c r="G80" s="35">
        <v>7.9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f t="shared" si="6"/>
        <v>7.9</v>
      </c>
      <c r="R80" s="36">
        <f t="shared" si="8"/>
        <v>10192.1</v>
      </c>
    </row>
    <row r="81" spans="1:18" ht="12.75" customHeight="1" x14ac:dyDescent="0.2">
      <c r="A81" s="34">
        <v>261</v>
      </c>
      <c r="B81" s="5" t="s">
        <v>168</v>
      </c>
      <c r="C81" s="35">
        <v>1800</v>
      </c>
      <c r="D81" s="35">
        <v>41800</v>
      </c>
      <c r="E81" s="35">
        <v>0</v>
      </c>
      <c r="F81" s="35">
        <v>0</v>
      </c>
      <c r="G81" s="35">
        <v>285</v>
      </c>
      <c r="H81" s="35">
        <v>0</v>
      </c>
      <c r="I81" s="35">
        <v>23</v>
      </c>
      <c r="J81" s="35">
        <v>0</v>
      </c>
      <c r="K81" s="35">
        <v>20</v>
      </c>
      <c r="L81" s="35">
        <v>0</v>
      </c>
      <c r="M81" s="35">
        <v>1369.48</v>
      </c>
      <c r="N81" s="35">
        <v>0</v>
      </c>
      <c r="O81" s="35">
        <v>0</v>
      </c>
      <c r="P81" s="35">
        <v>0</v>
      </c>
      <c r="Q81" s="35">
        <f t="shared" si="6"/>
        <v>1697.48</v>
      </c>
      <c r="R81" s="36">
        <f t="shared" si="8"/>
        <v>40102.519999999997</v>
      </c>
    </row>
    <row r="82" spans="1:18" ht="12.75" customHeight="1" x14ac:dyDescent="0.2">
      <c r="A82" s="34" t="s">
        <v>30</v>
      </c>
      <c r="B82" s="5" t="s">
        <v>108</v>
      </c>
      <c r="C82" s="35">
        <v>278800</v>
      </c>
      <c r="D82" s="35">
        <v>178800</v>
      </c>
      <c r="E82" s="35">
        <v>0</v>
      </c>
      <c r="F82" s="35">
        <v>620.5</v>
      </c>
      <c r="G82" s="35">
        <v>0</v>
      </c>
      <c r="H82" s="35">
        <v>84.99</v>
      </c>
      <c r="I82" s="35">
        <v>0</v>
      </c>
      <c r="J82" s="35">
        <v>0</v>
      </c>
      <c r="K82" s="35">
        <v>260</v>
      </c>
      <c r="L82" s="35">
        <v>250</v>
      </c>
      <c r="M82" s="35">
        <v>150</v>
      </c>
      <c r="N82" s="35">
        <v>0</v>
      </c>
      <c r="O82" s="35">
        <v>0</v>
      </c>
      <c r="P82" s="35">
        <v>0</v>
      </c>
      <c r="Q82" s="35">
        <f t="shared" ref="Q82:Q117" si="10">SUM(E82:P82)</f>
        <v>1365.49</v>
      </c>
      <c r="R82" s="36">
        <f>+D82-Q82</f>
        <v>177434.51</v>
      </c>
    </row>
    <row r="83" spans="1:18" ht="12.75" customHeight="1" x14ac:dyDescent="0.2">
      <c r="A83" s="34" t="s">
        <v>31</v>
      </c>
      <c r="B83" s="5" t="s">
        <v>109</v>
      </c>
      <c r="C83" s="35">
        <v>219000</v>
      </c>
      <c r="D83" s="35">
        <v>159000</v>
      </c>
      <c r="E83" s="35">
        <v>0</v>
      </c>
      <c r="F83" s="35">
        <v>0</v>
      </c>
      <c r="G83" s="35">
        <v>22281</v>
      </c>
      <c r="H83" s="35">
        <v>58125</v>
      </c>
      <c r="I83" s="35">
        <v>18.45</v>
      </c>
      <c r="J83" s="35">
        <v>0</v>
      </c>
      <c r="K83" s="35">
        <v>189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f t="shared" si="10"/>
        <v>80613.45</v>
      </c>
      <c r="R83" s="36">
        <f t="shared" si="8"/>
        <v>78386.55</v>
      </c>
    </row>
    <row r="84" spans="1:18" ht="12.75" customHeight="1" x14ac:dyDescent="0.2">
      <c r="A84" s="34" t="s">
        <v>110</v>
      </c>
      <c r="B84" s="5" t="s">
        <v>111</v>
      </c>
      <c r="C84" s="35">
        <v>15455</v>
      </c>
      <c r="D84" s="35">
        <f t="shared" si="9"/>
        <v>15455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2724.12</v>
      </c>
      <c r="N84" s="35">
        <v>0</v>
      </c>
      <c r="O84" s="35">
        <v>0</v>
      </c>
      <c r="P84" s="35">
        <v>0</v>
      </c>
      <c r="Q84" s="35">
        <f t="shared" si="10"/>
        <v>2724.12</v>
      </c>
      <c r="R84" s="36">
        <f t="shared" si="8"/>
        <v>12730.880000000001</v>
      </c>
    </row>
    <row r="85" spans="1:18" ht="12.75" customHeight="1" x14ac:dyDescent="0.2">
      <c r="A85" s="34" t="s">
        <v>112</v>
      </c>
      <c r="B85" s="5" t="s">
        <v>113</v>
      </c>
      <c r="C85" s="35">
        <v>42200</v>
      </c>
      <c r="D85" s="35">
        <f t="shared" si="9"/>
        <v>42200</v>
      </c>
      <c r="E85" s="35">
        <v>0</v>
      </c>
      <c r="F85" s="35">
        <v>17657</v>
      </c>
      <c r="G85" s="35">
        <v>338</v>
      </c>
      <c r="H85" s="35">
        <v>0</v>
      </c>
      <c r="I85" s="35">
        <v>200</v>
      </c>
      <c r="J85" s="35">
        <v>0</v>
      </c>
      <c r="K85" s="35">
        <v>4945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f t="shared" si="10"/>
        <v>23140</v>
      </c>
      <c r="R85" s="36">
        <f t="shared" si="8"/>
        <v>19060</v>
      </c>
    </row>
    <row r="86" spans="1:18" ht="12.75" customHeight="1" x14ac:dyDescent="0.2">
      <c r="A86" s="34" t="s">
        <v>32</v>
      </c>
      <c r="B86" s="5" t="s">
        <v>114</v>
      </c>
      <c r="C86" s="35">
        <v>69500</v>
      </c>
      <c r="D86" s="35">
        <f t="shared" si="9"/>
        <v>69500</v>
      </c>
      <c r="E86" s="35">
        <v>0</v>
      </c>
      <c r="F86" s="35">
        <v>40</v>
      </c>
      <c r="G86" s="35">
        <v>2016.49</v>
      </c>
      <c r="H86" s="35">
        <v>0</v>
      </c>
      <c r="I86" s="35">
        <v>7799.5</v>
      </c>
      <c r="J86" s="35">
        <v>0</v>
      </c>
      <c r="K86" s="35">
        <v>444.42</v>
      </c>
      <c r="L86" s="35">
        <v>0</v>
      </c>
      <c r="M86" s="35">
        <v>1562.5</v>
      </c>
      <c r="N86" s="35">
        <v>0</v>
      </c>
      <c r="O86" s="35">
        <v>0</v>
      </c>
      <c r="P86" s="35">
        <v>0</v>
      </c>
      <c r="Q86" s="35">
        <f t="shared" si="10"/>
        <v>11862.91</v>
      </c>
      <c r="R86" s="36">
        <f t="shared" si="8"/>
        <v>57637.09</v>
      </c>
    </row>
    <row r="87" spans="1:18" ht="12.75" customHeight="1" x14ac:dyDescent="0.2">
      <c r="A87" s="34">
        <v>269</v>
      </c>
      <c r="B87" s="5" t="s">
        <v>139</v>
      </c>
      <c r="C87" s="35">
        <v>20000</v>
      </c>
      <c r="D87" s="35">
        <f t="shared" si="9"/>
        <v>20000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f t="shared" si="10"/>
        <v>0</v>
      </c>
      <c r="R87" s="36">
        <f t="shared" si="8"/>
        <v>20000</v>
      </c>
    </row>
    <row r="88" spans="1:18" ht="12.75" customHeight="1" x14ac:dyDescent="0.2">
      <c r="A88" s="34" t="s">
        <v>115</v>
      </c>
      <c r="B88" s="5" t="s">
        <v>116</v>
      </c>
      <c r="C88" s="35">
        <v>12000</v>
      </c>
      <c r="D88" s="35">
        <f t="shared" si="9"/>
        <v>12000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f t="shared" si="10"/>
        <v>0</v>
      </c>
      <c r="R88" s="36">
        <f t="shared" si="8"/>
        <v>12000</v>
      </c>
    </row>
    <row r="89" spans="1:18" ht="12.75" customHeight="1" x14ac:dyDescent="0.2">
      <c r="A89" s="34">
        <v>274</v>
      </c>
      <c r="B89" s="5" t="s">
        <v>147</v>
      </c>
      <c r="C89" s="35">
        <v>5000</v>
      </c>
      <c r="D89" s="35">
        <f t="shared" si="9"/>
        <v>5000</v>
      </c>
      <c r="E89" s="35">
        <v>0</v>
      </c>
      <c r="F89" s="35">
        <v>0</v>
      </c>
      <c r="G89" s="35">
        <v>365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f t="shared" si="10"/>
        <v>365</v>
      </c>
      <c r="R89" s="36">
        <f t="shared" si="8"/>
        <v>4635</v>
      </c>
    </row>
    <row r="90" spans="1:18" ht="12.75" customHeight="1" x14ac:dyDescent="0.2">
      <c r="A90" s="34" t="s">
        <v>117</v>
      </c>
      <c r="B90" s="5" t="s">
        <v>178</v>
      </c>
      <c r="C90" s="35">
        <v>15000</v>
      </c>
      <c r="D90" s="35">
        <f t="shared" si="9"/>
        <v>15000</v>
      </c>
      <c r="E90" s="35">
        <v>0</v>
      </c>
      <c r="F90" s="35">
        <v>0</v>
      </c>
      <c r="G90" s="35">
        <v>29.99</v>
      </c>
      <c r="H90" s="35">
        <v>200</v>
      </c>
      <c r="I90" s="35">
        <v>0</v>
      </c>
      <c r="J90" s="35">
        <v>96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f t="shared" si="10"/>
        <v>325.99</v>
      </c>
      <c r="R90" s="36">
        <f t="shared" si="8"/>
        <v>14674.01</v>
      </c>
    </row>
    <row r="91" spans="1:18" ht="12.75" customHeight="1" x14ac:dyDescent="0.2">
      <c r="A91" s="34" t="s">
        <v>118</v>
      </c>
      <c r="B91" s="5" t="s">
        <v>119</v>
      </c>
      <c r="C91" s="35">
        <v>76000</v>
      </c>
      <c r="D91" s="35">
        <f t="shared" si="9"/>
        <v>76000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f t="shared" si="10"/>
        <v>0</v>
      </c>
      <c r="R91" s="36">
        <f t="shared" si="8"/>
        <v>76000</v>
      </c>
    </row>
    <row r="92" spans="1:18" ht="12.75" customHeight="1" x14ac:dyDescent="0.2">
      <c r="A92" s="34" t="s">
        <v>120</v>
      </c>
      <c r="B92" s="5" t="s">
        <v>121</v>
      </c>
      <c r="C92" s="35">
        <v>31600</v>
      </c>
      <c r="D92" s="35">
        <f t="shared" si="9"/>
        <v>31600</v>
      </c>
      <c r="E92" s="35">
        <v>0</v>
      </c>
      <c r="F92" s="35">
        <v>0</v>
      </c>
      <c r="G92" s="35">
        <v>390.6</v>
      </c>
      <c r="H92" s="35">
        <v>0</v>
      </c>
      <c r="I92" s="35">
        <v>0</v>
      </c>
      <c r="J92" s="35">
        <v>0</v>
      </c>
      <c r="K92" s="35">
        <v>280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f t="shared" si="10"/>
        <v>670.6</v>
      </c>
      <c r="R92" s="36">
        <f t="shared" si="8"/>
        <v>30929.4</v>
      </c>
    </row>
    <row r="93" spans="1:18" ht="12.75" customHeight="1" x14ac:dyDescent="0.2">
      <c r="A93" s="34">
        <v>289</v>
      </c>
      <c r="B93" s="5" t="s">
        <v>154</v>
      </c>
      <c r="C93" s="35">
        <v>20000</v>
      </c>
      <c r="D93" s="35">
        <f t="shared" si="9"/>
        <v>20000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70</v>
      </c>
      <c r="M93" s="35">
        <v>0</v>
      </c>
      <c r="N93" s="35">
        <v>0</v>
      </c>
      <c r="O93" s="35">
        <v>0</v>
      </c>
      <c r="P93" s="35">
        <v>0</v>
      </c>
      <c r="Q93" s="35">
        <f t="shared" si="10"/>
        <v>70</v>
      </c>
      <c r="R93" s="36">
        <f t="shared" si="8"/>
        <v>19930</v>
      </c>
    </row>
    <row r="94" spans="1:18" ht="12.75" customHeight="1" x14ac:dyDescent="0.2">
      <c r="A94" s="34" t="s">
        <v>33</v>
      </c>
      <c r="B94" s="5" t="s">
        <v>122</v>
      </c>
      <c r="C94" s="35">
        <v>19576</v>
      </c>
      <c r="D94" s="35">
        <f t="shared" si="9"/>
        <v>19576</v>
      </c>
      <c r="E94" s="35">
        <v>0</v>
      </c>
      <c r="F94" s="35">
        <v>125</v>
      </c>
      <c r="G94" s="35">
        <v>1187.9000000000001</v>
      </c>
      <c r="H94" s="35">
        <v>200.01</v>
      </c>
      <c r="I94" s="35">
        <v>1216.5999999999999</v>
      </c>
      <c r="J94" s="35">
        <v>0</v>
      </c>
      <c r="K94" s="35">
        <v>0</v>
      </c>
      <c r="L94" s="35">
        <v>353.99</v>
      </c>
      <c r="M94" s="35">
        <v>1758.14</v>
      </c>
      <c r="N94" s="35">
        <v>0</v>
      </c>
      <c r="O94" s="35">
        <v>0</v>
      </c>
      <c r="P94" s="35">
        <v>0</v>
      </c>
      <c r="Q94" s="35">
        <f t="shared" si="10"/>
        <v>4841.6400000000003</v>
      </c>
      <c r="R94" s="36">
        <f t="shared" si="8"/>
        <v>14734.36</v>
      </c>
    </row>
    <row r="95" spans="1:18" ht="12.75" customHeight="1" x14ac:dyDescent="0.2">
      <c r="A95" s="34" t="s">
        <v>34</v>
      </c>
      <c r="B95" s="5" t="s">
        <v>123</v>
      </c>
      <c r="C95" s="35">
        <v>18390</v>
      </c>
      <c r="D95" s="35">
        <v>48390</v>
      </c>
      <c r="E95" s="35">
        <v>0</v>
      </c>
      <c r="F95" s="35">
        <v>0</v>
      </c>
      <c r="G95" s="35">
        <v>743.29</v>
      </c>
      <c r="H95" s="35">
        <v>314.8</v>
      </c>
      <c r="I95" s="35">
        <v>12276.55</v>
      </c>
      <c r="J95" s="35">
        <v>0</v>
      </c>
      <c r="K95" s="35">
        <v>478.37</v>
      </c>
      <c r="L95" s="35">
        <v>387.15</v>
      </c>
      <c r="M95" s="35">
        <v>1642.14</v>
      </c>
      <c r="N95" s="35">
        <v>0</v>
      </c>
      <c r="O95" s="35">
        <v>0</v>
      </c>
      <c r="P95" s="35">
        <v>0</v>
      </c>
      <c r="Q95" s="35">
        <f t="shared" si="10"/>
        <v>15842.3</v>
      </c>
      <c r="R95" s="36">
        <f t="shared" si="8"/>
        <v>32547.7</v>
      </c>
    </row>
    <row r="96" spans="1:18" ht="12.75" customHeight="1" x14ac:dyDescent="0.2">
      <c r="A96" s="34">
        <v>295</v>
      </c>
      <c r="B96" s="5" t="s">
        <v>188</v>
      </c>
      <c r="C96" s="35">
        <v>20000</v>
      </c>
      <c r="D96" s="35">
        <f t="shared" si="9"/>
        <v>20000</v>
      </c>
      <c r="E96" s="35">
        <v>0</v>
      </c>
      <c r="F96" s="35">
        <v>0</v>
      </c>
      <c r="G96" s="35">
        <v>0</v>
      </c>
      <c r="H96" s="35">
        <v>0</v>
      </c>
      <c r="I96" s="35">
        <v>2000</v>
      </c>
      <c r="J96" s="35">
        <v>0</v>
      </c>
      <c r="K96" s="35">
        <v>0</v>
      </c>
      <c r="L96" s="35">
        <v>0</v>
      </c>
      <c r="M96" s="35">
        <v>4122</v>
      </c>
      <c r="N96" s="35">
        <v>0</v>
      </c>
      <c r="O96" s="35">
        <v>0</v>
      </c>
      <c r="P96" s="35">
        <v>0</v>
      </c>
      <c r="Q96" s="35">
        <f t="shared" si="10"/>
        <v>6122</v>
      </c>
      <c r="R96" s="36">
        <f t="shared" si="8"/>
        <v>13878</v>
      </c>
    </row>
    <row r="97" spans="1:18" ht="12.75" customHeight="1" x14ac:dyDescent="0.2">
      <c r="A97" s="34" t="s">
        <v>124</v>
      </c>
      <c r="B97" s="5" t="s">
        <v>125</v>
      </c>
      <c r="C97" s="35">
        <v>4680</v>
      </c>
      <c r="D97" s="35">
        <f t="shared" si="9"/>
        <v>4680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58</v>
      </c>
      <c r="M97" s="35">
        <v>0</v>
      </c>
      <c r="N97" s="35">
        <v>0</v>
      </c>
      <c r="O97" s="35">
        <v>0</v>
      </c>
      <c r="P97" s="35">
        <v>0</v>
      </c>
      <c r="Q97" s="35">
        <f t="shared" si="10"/>
        <v>58</v>
      </c>
      <c r="R97" s="36">
        <f t="shared" si="8"/>
        <v>4622</v>
      </c>
    </row>
    <row r="98" spans="1:18" ht="12.75" customHeight="1" x14ac:dyDescent="0.2">
      <c r="A98" s="34" t="s">
        <v>35</v>
      </c>
      <c r="B98" s="5" t="s">
        <v>126</v>
      </c>
      <c r="C98" s="35">
        <v>66000</v>
      </c>
      <c r="D98" s="35">
        <v>46000</v>
      </c>
      <c r="E98" s="35">
        <v>0</v>
      </c>
      <c r="F98" s="35">
        <v>0</v>
      </c>
      <c r="G98" s="35">
        <v>12464.1</v>
      </c>
      <c r="H98" s="35">
        <v>77.5</v>
      </c>
      <c r="I98" s="35">
        <v>277.85000000000002</v>
      </c>
      <c r="J98" s="35">
        <v>1195</v>
      </c>
      <c r="K98" s="35">
        <v>330</v>
      </c>
      <c r="L98" s="35">
        <v>0</v>
      </c>
      <c r="M98" s="35">
        <v>3448.72</v>
      </c>
      <c r="N98" s="35">
        <v>0</v>
      </c>
      <c r="O98" s="35">
        <v>0</v>
      </c>
      <c r="P98" s="35">
        <v>0</v>
      </c>
      <c r="Q98" s="35">
        <f t="shared" si="10"/>
        <v>17793.170000000002</v>
      </c>
      <c r="R98" s="36">
        <f t="shared" si="8"/>
        <v>28206.829999999998</v>
      </c>
    </row>
    <row r="99" spans="1:18" ht="12.75" customHeight="1" x14ac:dyDescent="0.2">
      <c r="A99" s="34" t="s">
        <v>36</v>
      </c>
      <c r="B99" s="5" t="s">
        <v>127</v>
      </c>
      <c r="C99" s="35">
        <v>50000</v>
      </c>
      <c r="D99" s="35">
        <v>70000</v>
      </c>
      <c r="E99" s="35">
        <v>0</v>
      </c>
      <c r="F99" s="35">
        <v>1984.75</v>
      </c>
      <c r="G99" s="35">
        <v>1245</v>
      </c>
      <c r="H99" s="35">
        <v>0</v>
      </c>
      <c r="I99" s="35">
        <v>276</v>
      </c>
      <c r="J99" s="35">
        <v>4678</v>
      </c>
      <c r="K99" s="35">
        <v>18240.78</v>
      </c>
      <c r="L99" s="35">
        <v>760.99</v>
      </c>
      <c r="M99" s="35">
        <v>5864.97</v>
      </c>
      <c r="N99" s="35">
        <v>0</v>
      </c>
      <c r="O99" s="35">
        <v>0</v>
      </c>
      <c r="P99" s="35">
        <v>0</v>
      </c>
      <c r="Q99" s="35">
        <f t="shared" si="10"/>
        <v>33050.49</v>
      </c>
      <c r="R99" s="36">
        <f t="shared" si="8"/>
        <v>36949.51</v>
      </c>
    </row>
    <row r="100" spans="1:18" ht="12.75" customHeight="1" x14ac:dyDescent="0.2">
      <c r="A100" s="34" t="s">
        <v>128</v>
      </c>
      <c r="B100" s="5" t="s">
        <v>129</v>
      </c>
      <c r="C100" s="35">
        <v>12600</v>
      </c>
      <c r="D100" s="35">
        <v>62600</v>
      </c>
      <c r="E100" s="35">
        <v>0</v>
      </c>
      <c r="F100" s="35">
        <v>0</v>
      </c>
      <c r="G100" s="35">
        <v>6294.68</v>
      </c>
      <c r="H100" s="35">
        <v>0</v>
      </c>
      <c r="I100" s="35">
        <v>15</v>
      </c>
      <c r="J100" s="35">
        <v>0</v>
      </c>
      <c r="K100" s="35">
        <v>675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f t="shared" si="10"/>
        <v>6984.68</v>
      </c>
      <c r="R100" s="36">
        <f t="shared" si="8"/>
        <v>55615.32</v>
      </c>
    </row>
    <row r="101" spans="1:18" ht="12.75" customHeight="1" x14ac:dyDescent="0.2">
      <c r="A101" s="38"/>
      <c r="B101" s="39" t="s">
        <v>164</v>
      </c>
      <c r="C101" s="40">
        <f t="shared" ref="C101:P101" si="11">SUM(C66:C100)</f>
        <v>1344000</v>
      </c>
      <c r="D101" s="40">
        <f t="shared" si="11"/>
        <v>1324000</v>
      </c>
      <c r="E101" s="40">
        <f t="shared" si="11"/>
        <v>0</v>
      </c>
      <c r="F101" s="40">
        <f t="shared" si="11"/>
        <v>21570.25</v>
      </c>
      <c r="G101" s="40">
        <f t="shared" si="11"/>
        <v>63322.6</v>
      </c>
      <c r="H101" s="40">
        <f t="shared" si="11"/>
        <v>62400.750000000007</v>
      </c>
      <c r="I101" s="40">
        <f t="shared" si="11"/>
        <v>50779.249999999993</v>
      </c>
      <c r="J101" s="40">
        <f t="shared" si="11"/>
        <v>39841</v>
      </c>
      <c r="K101" s="40">
        <f t="shared" si="11"/>
        <v>30558.91</v>
      </c>
      <c r="L101" s="40">
        <f t="shared" si="11"/>
        <v>9945.08</v>
      </c>
      <c r="M101" s="40">
        <f t="shared" si="11"/>
        <v>42178.45</v>
      </c>
      <c r="N101" s="40">
        <f t="shared" si="11"/>
        <v>0</v>
      </c>
      <c r="O101" s="40">
        <f t="shared" si="11"/>
        <v>0</v>
      </c>
      <c r="P101" s="40">
        <f t="shared" si="11"/>
        <v>0</v>
      </c>
      <c r="Q101" s="40">
        <f t="shared" si="10"/>
        <v>320596.29000000004</v>
      </c>
      <c r="R101" s="41">
        <f>SUM(R66:R100)</f>
        <v>1003403.71</v>
      </c>
    </row>
    <row r="102" spans="1:18" ht="12.75" customHeight="1" x14ac:dyDescent="0.2">
      <c r="A102" s="34" t="s">
        <v>37</v>
      </c>
      <c r="B102" s="5" t="s">
        <v>182</v>
      </c>
      <c r="C102" s="35">
        <v>100000</v>
      </c>
      <c r="D102" s="35">
        <f>+C102</f>
        <v>100000</v>
      </c>
      <c r="E102" s="35">
        <v>0</v>
      </c>
      <c r="F102" s="35">
        <v>3200</v>
      </c>
      <c r="G102" s="35">
        <v>2100</v>
      </c>
      <c r="H102" s="35">
        <v>2800</v>
      </c>
      <c r="I102" s="35">
        <v>7100</v>
      </c>
      <c r="J102" s="35">
        <v>0</v>
      </c>
      <c r="K102" s="35">
        <v>0</v>
      </c>
      <c r="L102" s="35">
        <v>0</v>
      </c>
      <c r="M102" s="35">
        <v>12860</v>
      </c>
      <c r="N102" s="35">
        <v>0</v>
      </c>
      <c r="O102" s="35">
        <v>0</v>
      </c>
      <c r="P102" s="35">
        <v>0</v>
      </c>
      <c r="Q102" s="35">
        <f t="shared" si="10"/>
        <v>28060</v>
      </c>
      <c r="R102" s="36">
        <f t="shared" ref="R102:R108" si="12">+D102-Q102</f>
        <v>71940</v>
      </c>
    </row>
    <row r="103" spans="1:18" ht="12.75" customHeight="1" x14ac:dyDescent="0.2">
      <c r="A103" s="34" t="s">
        <v>130</v>
      </c>
      <c r="B103" s="5" t="s">
        <v>131</v>
      </c>
      <c r="C103" s="35">
        <v>24000</v>
      </c>
      <c r="D103" s="35">
        <f t="shared" ref="D103:D105" si="13">+C103</f>
        <v>24000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f t="shared" si="10"/>
        <v>0</v>
      </c>
      <c r="R103" s="36">
        <f t="shared" si="12"/>
        <v>24000</v>
      </c>
    </row>
    <row r="104" spans="1:18" ht="12.75" customHeight="1" x14ac:dyDescent="0.2">
      <c r="A104" s="34">
        <v>325</v>
      </c>
      <c r="B104" s="37" t="s">
        <v>185</v>
      </c>
      <c r="C104" s="35">
        <v>450000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f t="shared" si="10"/>
        <v>0</v>
      </c>
      <c r="R104" s="36">
        <f t="shared" si="12"/>
        <v>0</v>
      </c>
    </row>
    <row r="105" spans="1:18" ht="12.75" customHeight="1" x14ac:dyDescent="0.2">
      <c r="A105" s="34" t="s">
        <v>132</v>
      </c>
      <c r="B105" s="5" t="s">
        <v>133</v>
      </c>
      <c r="C105" s="35">
        <v>18000</v>
      </c>
      <c r="D105" s="35">
        <f t="shared" si="13"/>
        <v>18000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f t="shared" si="10"/>
        <v>0</v>
      </c>
      <c r="R105" s="36">
        <f t="shared" si="12"/>
        <v>18000</v>
      </c>
    </row>
    <row r="106" spans="1:18" ht="12.75" customHeight="1" x14ac:dyDescent="0.2">
      <c r="A106" s="34" t="s">
        <v>38</v>
      </c>
      <c r="B106" s="5" t="s">
        <v>134</v>
      </c>
      <c r="C106" s="35">
        <v>124000</v>
      </c>
      <c r="D106" s="35">
        <v>224000</v>
      </c>
      <c r="E106" s="35">
        <v>0</v>
      </c>
      <c r="F106" s="35">
        <v>1873</v>
      </c>
      <c r="G106" s="35">
        <v>0</v>
      </c>
      <c r="H106" s="35">
        <v>2049</v>
      </c>
      <c r="I106" s="35">
        <v>75450</v>
      </c>
      <c r="J106" s="35">
        <v>0</v>
      </c>
      <c r="K106" s="35">
        <v>71514</v>
      </c>
      <c r="L106" s="35">
        <v>12948</v>
      </c>
      <c r="M106" s="35">
        <v>0</v>
      </c>
      <c r="N106" s="35">
        <v>0</v>
      </c>
      <c r="O106" s="35">
        <v>0</v>
      </c>
      <c r="P106" s="35">
        <v>0</v>
      </c>
      <c r="Q106" s="35">
        <f t="shared" si="10"/>
        <v>163834</v>
      </c>
      <c r="R106" s="36">
        <f t="shared" si="12"/>
        <v>60166</v>
      </c>
    </row>
    <row r="107" spans="1:18" ht="12.75" customHeight="1" x14ac:dyDescent="0.2">
      <c r="A107" s="34" t="s">
        <v>39</v>
      </c>
      <c r="B107" s="5" t="s">
        <v>135</v>
      </c>
      <c r="C107" s="35">
        <v>280000</v>
      </c>
      <c r="D107" s="35">
        <v>280000</v>
      </c>
      <c r="E107" s="35">
        <v>0</v>
      </c>
      <c r="F107" s="35">
        <v>1240</v>
      </c>
      <c r="G107" s="35">
        <v>8879.5400000000009</v>
      </c>
      <c r="H107" s="35">
        <v>0</v>
      </c>
      <c r="I107" s="35">
        <v>0</v>
      </c>
      <c r="J107" s="35">
        <v>0</v>
      </c>
      <c r="K107" s="35">
        <v>108418.5</v>
      </c>
      <c r="L107" s="35">
        <v>0</v>
      </c>
      <c r="M107" s="35">
        <v>57758.5</v>
      </c>
      <c r="N107" s="35">
        <v>0</v>
      </c>
      <c r="O107" s="35">
        <v>0</v>
      </c>
      <c r="P107" s="35">
        <v>0</v>
      </c>
      <c r="Q107" s="35">
        <f t="shared" si="10"/>
        <v>176296.54</v>
      </c>
      <c r="R107" s="36">
        <f t="shared" si="12"/>
        <v>103703.45999999999</v>
      </c>
    </row>
    <row r="108" spans="1:18" ht="12.75" customHeight="1" x14ac:dyDescent="0.2">
      <c r="A108" s="34">
        <v>332</v>
      </c>
      <c r="B108" s="5" t="s">
        <v>200</v>
      </c>
      <c r="C108" s="35">
        <v>0</v>
      </c>
      <c r="D108" s="35">
        <v>890000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169792.72</v>
      </c>
      <c r="M108" s="35"/>
      <c r="N108" s="35"/>
      <c r="O108" s="35"/>
      <c r="P108" s="35"/>
      <c r="Q108" s="35">
        <f t="shared" si="10"/>
        <v>169792.72</v>
      </c>
      <c r="R108" s="36">
        <f t="shared" si="12"/>
        <v>720207.28</v>
      </c>
    </row>
    <row r="109" spans="1:18" ht="12.75" customHeight="1" x14ac:dyDescent="0.2">
      <c r="A109" s="38"/>
      <c r="B109" s="39" t="s">
        <v>160</v>
      </c>
      <c r="C109" s="40">
        <f>SUM(C102:C108)</f>
        <v>996000</v>
      </c>
      <c r="D109" s="40">
        <f>SUM(D102:D108)</f>
        <v>1536000</v>
      </c>
      <c r="E109" s="40">
        <f>SUM(E102:E107)</f>
        <v>0</v>
      </c>
      <c r="F109" s="40">
        <f>SUM(F102:F107)</f>
        <v>6313</v>
      </c>
      <c r="G109" s="40">
        <f t="shared" ref="G109:P109" si="14">SUM(G102:G107)</f>
        <v>10979.54</v>
      </c>
      <c r="H109" s="40">
        <f t="shared" si="14"/>
        <v>4849</v>
      </c>
      <c r="I109" s="40">
        <f t="shared" si="14"/>
        <v>82550</v>
      </c>
      <c r="J109" s="40">
        <f>SUM(J102:J108)</f>
        <v>0</v>
      </c>
      <c r="K109" s="40">
        <f>SUM(K102:K108)</f>
        <v>179932.5</v>
      </c>
      <c r="L109" s="40">
        <f>SUM(L102:L108)</f>
        <v>182740.72</v>
      </c>
      <c r="M109" s="40">
        <f>SUM(M102:M107)</f>
        <v>70618.5</v>
      </c>
      <c r="N109" s="40">
        <f t="shared" si="14"/>
        <v>0</v>
      </c>
      <c r="O109" s="40">
        <f t="shared" si="14"/>
        <v>0</v>
      </c>
      <c r="P109" s="40">
        <f t="shared" si="14"/>
        <v>0</v>
      </c>
      <c r="Q109" s="40">
        <f t="shared" si="10"/>
        <v>537983.26</v>
      </c>
      <c r="R109" s="41">
        <f>SUM(R102:R108)</f>
        <v>998016.74</v>
      </c>
    </row>
    <row r="110" spans="1:18" ht="12.75" customHeight="1" x14ac:dyDescent="0.2">
      <c r="A110" s="34" t="s">
        <v>40</v>
      </c>
      <c r="B110" s="5" t="s">
        <v>183</v>
      </c>
      <c r="C110" s="35">
        <v>610000</v>
      </c>
      <c r="D110" s="35">
        <f>+C110</f>
        <v>610000</v>
      </c>
      <c r="E110" s="35">
        <v>0</v>
      </c>
      <c r="F110" s="35">
        <v>114132.16</v>
      </c>
      <c r="G110" s="35">
        <v>0</v>
      </c>
      <c r="H110" s="35">
        <v>0</v>
      </c>
      <c r="I110" s="35">
        <v>0</v>
      </c>
      <c r="J110" s="35">
        <v>34935</v>
      </c>
      <c r="K110" s="35">
        <v>0</v>
      </c>
      <c r="L110" s="35">
        <v>-87790.95</v>
      </c>
      <c r="M110" s="35">
        <v>0</v>
      </c>
      <c r="N110" s="35">
        <v>0</v>
      </c>
      <c r="O110" s="35">
        <v>0</v>
      </c>
      <c r="P110" s="35">
        <v>0</v>
      </c>
      <c r="Q110" s="35">
        <f t="shared" si="10"/>
        <v>61276.210000000006</v>
      </c>
      <c r="R110" s="36">
        <f>+D110-Q110</f>
        <v>548723.79</v>
      </c>
    </row>
    <row r="111" spans="1:18" ht="12.75" customHeight="1" x14ac:dyDescent="0.2">
      <c r="A111" s="34" t="s">
        <v>41</v>
      </c>
      <c r="B111" s="5" t="s">
        <v>140</v>
      </c>
      <c r="C111" s="35">
        <v>296250</v>
      </c>
      <c r="D111" s="35">
        <f t="shared" ref="D111:D112" si="15">+C111</f>
        <v>296250</v>
      </c>
      <c r="E111" s="35">
        <v>0</v>
      </c>
      <c r="F111" s="35">
        <v>47270.3</v>
      </c>
      <c r="G111" s="35">
        <v>0</v>
      </c>
      <c r="H111" s="35">
        <v>0</v>
      </c>
      <c r="I111" s="35">
        <v>0</v>
      </c>
      <c r="J111" s="35">
        <v>24319.39</v>
      </c>
      <c r="K111" s="35">
        <v>0</v>
      </c>
      <c r="L111" s="35">
        <v>-32848.17</v>
      </c>
      <c r="M111" s="35">
        <v>5500.83</v>
      </c>
      <c r="N111" s="35">
        <v>0</v>
      </c>
      <c r="O111" s="35">
        <v>0</v>
      </c>
      <c r="P111" s="35">
        <v>0</v>
      </c>
      <c r="Q111" s="35">
        <f t="shared" si="10"/>
        <v>44242.350000000006</v>
      </c>
      <c r="R111" s="36">
        <f>+D111-Q111</f>
        <v>252007.65</v>
      </c>
    </row>
    <row r="112" spans="1:18" ht="12.75" customHeight="1" x14ac:dyDescent="0.2">
      <c r="A112" s="34" t="s">
        <v>42</v>
      </c>
      <c r="B112" s="5" t="s">
        <v>141</v>
      </c>
      <c r="C112" s="35">
        <v>43750</v>
      </c>
      <c r="D112" s="35">
        <f t="shared" si="15"/>
        <v>43750</v>
      </c>
      <c r="E112" s="35">
        <v>0</v>
      </c>
      <c r="F112" s="35">
        <v>0</v>
      </c>
      <c r="G112" s="35">
        <v>43750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f t="shared" si="10"/>
        <v>43750</v>
      </c>
      <c r="R112" s="36">
        <f>+D112-Q112</f>
        <v>0</v>
      </c>
    </row>
    <row r="113" spans="1:18" ht="12.75" customHeight="1" thickBot="1" x14ac:dyDescent="0.25">
      <c r="A113" s="38"/>
      <c r="B113" s="39" t="s">
        <v>161</v>
      </c>
      <c r="C113" s="42">
        <f>SUM(C110:C112)</f>
        <v>950000</v>
      </c>
      <c r="D113" s="42">
        <f>SUM(D110:D112)</f>
        <v>950000</v>
      </c>
      <c r="E113" s="42">
        <f>SUM(E110:E112)</f>
        <v>0</v>
      </c>
      <c r="F113" s="42">
        <f>SUM(F110:F112)</f>
        <v>161402.46000000002</v>
      </c>
      <c r="G113" s="42">
        <f t="shared" ref="G113:P113" si="16">SUM(G110:G112)</f>
        <v>43750</v>
      </c>
      <c r="H113" s="42">
        <f t="shared" si="16"/>
        <v>0</v>
      </c>
      <c r="I113" s="42">
        <f t="shared" si="16"/>
        <v>0</v>
      </c>
      <c r="J113" s="42">
        <f t="shared" si="16"/>
        <v>59254.39</v>
      </c>
      <c r="K113" s="42">
        <f t="shared" si="16"/>
        <v>0</v>
      </c>
      <c r="L113" s="42">
        <f t="shared" si="16"/>
        <v>-120639.12</v>
      </c>
      <c r="M113" s="42">
        <f t="shared" si="16"/>
        <v>5500.83</v>
      </c>
      <c r="N113" s="42">
        <f t="shared" si="16"/>
        <v>0</v>
      </c>
      <c r="O113" s="42">
        <f t="shared" si="16"/>
        <v>0</v>
      </c>
      <c r="P113" s="42">
        <f t="shared" si="16"/>
        <v>0</v>
      </c>
      <c r="Q113" s="43">
        <f t="shared" si="10"/>
        <v>149268.56000000003</v>
      </c>
      <c r="R113" s="44">
        <f>SUM(R110:R112)</f>
        <v>800731.44000000006</v>
      </c>
    </row>
    <row r="114" spans="1:18" ht="12.75" customHeight="1" thickBot="1" x14ac:dyDescent="0.25">
      <c r="A114" s="34" t="s">
        <v>167</v>
      </c>
      <c r="B114" s="5" t="s">
        <v>165</v>
      </c>
      <c r="C114" s="45">
        <v>170000</v>
      </c>
      <c r="D114" s="45">
        <f>+C114</f>
        <v>170000</v>
      </c>
      <c r="E114" s="45">
        <v>0</v>
      </c>
      <c r="F114" s="45">
        <v>168017.6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76">
        <v>0</v>
      </c>
      <c r="N114" s="76">
        <v>0</v>
      </c>
      <c r="O114" s="76">
        <v>0</v>
      </c>
      <c r="P114" s="76">
        <v>0</v>
      </c>
      <c r="Q114" s="35">
        <f t="shared" si="10"/>
        <v>168017.6</v>
      </c>
      <c r="R114" s="46">
        <f>+D114-Q114</f>
        <v>1982.3999999999942</v>
      </c>
    </row>
    <row r="115" spans="1:18" ht="12.75" customHeight="1" x14ac:dyDescent="0.2">
      <c r="A115" s="34">
        <v>991</v>
      </c>
      <c r="B115" s="5" t="s">
        <v>187</v>
      </c>
      <c r="C115" s="35">
        <v>896891</v>
      </c>
      <c r="D115" s="45">
        <v>156891</v>
      </c>
      <c r="E115" s="45">
        <v>0</v>
      </c>
      <c r="F115" s="45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76">
        <v>0</v>
      </c>
      <c r="N115" s="76">
        <v>0</v>
      </c>
      <c r="O115" s="76">
        <v>0</v>
      </c>
      <c r="P115" s="76">
        <v>0</v>
      </c>
      <c r="Q115" s="76">
        <f t="shared" si="10"/>
        <v>0</v>
      </c>
      <c r="R115" s="64">
        <f>+D115-Q115</f>
        <v>156891</v>
      </c>
    </row>
    <row r="116" spans="1:18" ht="12.75" customHeight="1" thickBot="1" x14ac:dyDescent="0.25">
      <c r="A116" s="38"/>
      <c r="B116" s="39" t="s">
        <v>162</v>
      </c>
      <c r="C116" s="43">
        <f>SUM(C114:C115)</f>
        <v>1066891</v>
      </c>
      <c r="D116" s="43">
        <f>SUM(D114:D115)</f>
        <v>326891</v>
      </c>
      <c r="E116" s="43">
        <f t="shared" ref="E116:P116" si="17">SUM(E114:E114)</f>
        <v>0</v>
      </c>
      <c r="F116" s="43">
        <f>SUM(F114:F114)</f>
        <v>168017.6</v>
      </c>
      <c r="G116" s="43">
        <f t="shared" si="17"/>
        <v>0</v>
      </c>
      <c r="H116" s="43">
        <f t="shared" si="17"/>
        <v>0</v>
      </c>
      <c r="I116" s="43">
        <f t="shared" si="17"/>
        <v>0</v>
      </c>
      <c r="J116" s="43">
        <f t="shared" si="17"/>
        <v>0</v>
      </c>
      <c r="K116" s="43">
        <f t="shared" si="17"/>
        <v>0</v>
      </c>
      <c r="L116" s="43">
        <f t="shared" si="17"/>
        <v>0</v>
      </c>
      <c r="M116" s="43">
        <f t="shared" si="17"/>
        <v>0</v>
      </c>
      <c r="N116" s="43">
        <f t="shared" si="17"/>
        <v>0</v>
      </c>
      <c r="O116" s="43">
        <f t="shared" si="17"/>
        <v>0</v>
      </c>
      <c r="P116" s="43">
        <f t="shared" si="17"/>
        <v>0</v>
      </c>
      <c r="Q116" s="63">
        <f t="shared" si="10"/>
        <v>168017.6</v>
      </c>
      <c r="R116" s="47">
        <f>SUM(R114:R115)</f>
        <v>158873.4</v>
      </c>
    </row>
    <row r="117" spans="1:18" ht="12.75" customHeight="1" thickBot="1" x14ac:dyDescent="0.25">
      <c r="A117" s="48"/>
      <c r="B117" s="49" t="s">
        <v>44</v>
      </c>
      <c r="C117" s="50">
        <f>C114+C115+C109+C101+C65+C34+C113</f>
        <v>17500000</v>
      </c>
      <c r="D117" s="50">
        <f t="shared" ref="D117:P117" si="18">+D116+D109+D101+D65+D34+D113</f>
        <v>17500000</v>
      </c>
      <c r="E117" s="50">
        <f t="shared" si="18"/>
        <v>599093.52</v>
      </c>
      <c r="F117" s="50">
        <f t="shared" si="18"/>
        <v>1297832.5299999998</v>
      </c>
      <c r="G117" s="50">
        <f t="shared" si="18"/>
        <v>937830.74</v>
      </c>
      <c r="H117" s="50">
        <f t="shared" si="18"/>
        <v>848466.37</v>
      </c>
      <c r="I117" s="50">
        <f t="shared" si="18"/>
        <v>882368.24999999988</v>
      </c>
      <c r="J117" s="50">
        <f t="shared" si="18"/>
        <v>868604.97000000009</v>
      </c>
      <c r="K117" s="50">
        <f t="shared" si="18"/>
        <v>1382421.47</v>
      </c>
      <c r="L117" s="50">
        <f t="shared" si="18"/>
        <v>780074.58000000019</v>
      </c>
      <c r="M117" s="50">
        <f t="shared" si="18"/>
        <v>947525.88</v>
      </c>
      <c r="N117" s="50">
        <f t="shared" si="18"/>
        <v>0</v>
      </c>
      <c r="O117" s="50">
        <f t="shared" si="18"/>
        <v>0</v>
      </c>
      <c r="P117" s="50">
        <f t="shared" si="18"/>
        <v>0</v>
      </c>
      <c r="Q117" s="51">
        <f t="shared" si="10"/>
        <v>8544218.3100000005</v>
      </c>
      <c r="R117" s="52">
        <f>+R116+R109+R101+R65+R34+R113</f>
        <v>8955781.6899999995</v>
      </c>
    </row>
    <row r="118" spans="1:18" ht="12.75" customHeight="1" x14ac:dyDescent="0.2">
      <c r="A118" s="53"/>
      <c r="B118" s="5"/>
      <c r="C118" s="35"/>
      <c r="D118" s="35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5"/>
      <c r="R118" s="54"/>
    </row>
    <row r="119" spans="1:18" ht="12.75" customHeight="1" x14ac:dyDescent="0.2">
      <c r="A119" s="56"/>
      <c r="B119" s="55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32"/>
      <c r="N119" s="54"/>
      <c r="O119" s="54"/>
      <c r="P119" s="54"/>
      <c r="Q119" s="54"/>
      <c r="R119" s="54"/>
    </row>
    <row r="120" spans="1:18" ht="12.75" customHeight="1" x14ac:dyDescent="0.2">
      <c r="A120" s="56"/>
      <c r="B120" s="55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32"/>
      <c r="N120" s="54"/>
      <c r="O120" s="54"/>
      <c r="P120" s="54"/>
      <c r="Q120" s="54"/>
      <c r="R120" s="54"/>
    </row>
    <row r="121" spans="1:18" ht="12.75" customHeight="1" x14ac:dyDescent="0.2">
      <c r="A121" s="56"/>
      <c r="B121" s="55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32"/>
      <c r="N121" s="54"/>
      <c r="O121" s="54"/>
      <c r="P121" s="54"/>
      <c r="Q121" s="54"/>
      <c r="R121" s="54"/>
    </row>
    <row r="122" spans="1:18" ht="12.75" customHeight="1" x14ac:dyDescent="0.2">
      <c r="A122" s="56"/>
      <c r="B122" s="5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32"/>
      <c r="N122" s="54"/>
      <c r="O122" s="54"/>
      <c r="P122" s="54"/>
      <c r="Q122" s="54"/>
      <c r="R122" s="54"/>
    </row>
    <row r="123" spans="1:18" ht="12.75" customHeight="1" x14ac:dyDescent="0.2">
      <c r="A123" s="57"/>
      <c r="B123" s="58" t="s">
        <v>170</v>
      </c>
      <c r="C123" s="59"/>
      <c r="D123" s="60" t="s">
        <v>157</v>
      </c>
      <c r="E123" s="61" t="s">
        <v>189</v>
      </c>
      <c r="F123" s="62"/>
      <c r="G123" s="54"/>
      <c r="H123" s="54"/>
      <c r="I123" s="54"/>
      <c r="J123" s="54"/>
      <c r="K123" s="54"/>
      <c r="L123" s="54"/>
      <c r="M123" s="35"/>
      <c r="N123" s="54"/>
      <c r="O123" s="54"/>
      <c r="P123" s="54"/>
      <c r="Q123" s="54"/>
      <c r="R123" s="55"/>
    </row>
    <row r="124" spans="1:18" ht="12.75" customHeight="1" x14ac:dyDescent="0.2">
      <c r="A124" s="56"/>
      <c r="B124" s="61" t="s">
        <v>171</v>
      </c>
      <c r="C124" s="59"/>
      <c r="D124" s="61"/>
      <c r="E124" s="61" t="s">
        <v>158</v>
      </c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</row>
    <row r="125" spans="1:18" ht="12.75" customHeight="1" x14ac:dyDescent="0.2">
      <c r="A125" s="56"/>
      <c r="B125" s="55"/>
      <c r="C125" s="54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</row>
  </sheetData>
  <sortState ref="A99:O104">
    <sortCondition ref="A99:A104"/>
  </sortState>
  <mergeCells count="6">
    <mergeCell ref="A15:R15"/>
    <mergeCell ref="B2:Q2"/>
    <mergeCell ref="B3:Q3"/>
    <mergeCell ref="B4:Q4"/>
    <mergeCell ref="A13:R13"/>
    <mergeCell ref="A14:R14"/>
  </mergeCells>
  <phoneticPr fontId="0" type="noConversion"/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2021-10-21T17:37:37Z</dcterms:modified>
</cp:coreProperties>
</file>