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2 - LOGIS006\Información Pública 2022\PUBLICACIONES\2 Febrero 2022\Dirección Financiera\Presupuesto\"/>
    </mc:Choice>
  </mc:AlternateContent>
  <bookViews>
    <workbookView xWindow="0" yWindow="0" windowWidth="28800" windowHeight="12225" tabRatio="650"/>
  </bookViews>
  <sheets>
    <sheet name="EJECUCIÓN PRESUPUESTARIA" sheetId="2" r:id="rId1"/>
  </sheets>
  <definedNames>
    <definedName name="_xlnm.Print_Area" localSheetId="0">'EJECUCIÓN PRESUPUESTARIA'!#REF!</definedName>
    <definedName name="_xlnm.Print_Titles" localSheetId="0">'EJECUCIÓN PRESUPUESTARIA'!#REF!</definedName>
  </definedNames>
  <calcPr calcId="152511"/>
</workbook>
</file>

<file path=xl/calcChain.xml><?xml version="1.0" encoding="utf-8"?>
<calcChain xmlns="http://schemas.openxmlformats.org/spreadsheetml/2006/main">
  <c r="P113" i="2" l="1"/>
  <c r="O113" i="2"/>
  <c r="O114" i="2" s="1"/>
  <c r="N113" i="2"/>
  <c r="M113" i="2"/>
  <c r="L113" i="2"/>
  <c r="K113" i="2"/>
  <c r="K114" i="2" s="1"/>
  <c r="J113" i="2"/>
  <c r="I113" i="2"/>
  <c r="H113" i="2"/>
  <c r="G113" i="2"/>
  <c r="Q113" i="2" s="1"/>
  <c r="F113" i="2"/>
  <c r="E113" i="2"/>
  <c r="D113" i="2"/>
  <c r="C113" i="2"/>
  <c r="C114" i="2" s="1"/>
  <c r="R112" i="2"/>
  <c r="Q112" i="2"/>
  <c r="D112" i="2"/>
  <c r="R111" i="2"/>
  <c r="Q111" i="2"/>
  <c r="D111" i="2"/>
  <c r="Q110" i="2"/>
  <c r="R110" i="2" s="1"/>
  <c r="R113" i="2" s="1"/>
  <c r="D110" i="2"/>
  <c r="P109" i="2"/>
  <c r="P114" i="2" s="1"/>
  <c r="O109" i="2"/>
  <c r="N109" i="2"/>
  <c r="M109" i="2"/>
  <c r="L109" i="2"/>
  <c r="L114" i="2" s="1"/>
  <c r="K109" i="2"/>
  <c r="J109" i="2"/>
  <c r="I109" i="2"/>
  <c r="H109" i="2"/>
  <c r="H114" i="2" s="1"/>
  <c r="G109" i="2"/>
  <c r="F109" i="2"/>
  <c r="E109" i="2"/>
  <c r="C109" i="2"/>
  <c r="R108" i="2"/>
  <c r="Q108" i="2"/>
  <c r="R107" i="2"/>
  <c r="Q107" i="2"/>
  <c r="Q106" i="2"/>
  <c r="D106" i="2"/>
  <c r="R106" i="2" s="1"/>
  <c r="R105" i="2"/>
  <c r="Q105" i="2"/>
  <c r="D105" i="2"/>
  <c r="R104" i="2"/>
  <c r="Q104" i="2"/>
  <c r="D104" i="2"/>
  <c r="Q103" i="2"/>
  <c r="R103" i="2" s="1"/>
  <c r="R109" i="2" s="1"/>
  <c r="D103" i="2"/>
  <c r="P102" i="2"/>
  <c r="O102" i="2"/>
  <c r="N102" i="2"/>
  <c r="M102" i="2"/>
  <c r="L102" i="2"/>
  <c r="K102" i="2"/>
  <c r="J102" i="2"/>
  <c r="I102" i="2"/>
  <c r="H102" i="2"/>
  <c r="Q102" i="2" s="1"/>
  <c r="G102" i="2"/>
  <c r="F102" i="2"/>
  <c r="E102" i="2"/>
  <c r="C102" i="2"/>
  <c r="R101" i="2"/>
  <c r="Q101" i="2"/>
  <c r="R100" i="2"/>
  <c r="Q100" i="2"/>
  <c r="R99" i="2"/>
  <c r="Q99" i="2"/>
  <c r="R98" i="2"/>
  <c r="Q98" i="2"/>
  <c r="D98" i="2"/>
  <c r="Q97" i="2"/>
  <c r="R97" i="2" s="1"/>
  <c r="R96" i="2"/>
  <c r="Q96" i="2"/>
  <c r="Q95" i="2"/>
  <c r="R95" i="2" s="1"/>
  <c r="D95" i="2"/>
  <c r="Q94" i="2"/>
  <c r="D94" i="2"/>
  <c r="R94" i="2" s="1"/>
  <c r="R93" i="2"/>
  <c r="Q93" i="2"/>
  <c r="D93" i="2"/>
  <c r="R92" i="2"/>
  <c r="Q92" i="2"/>
  <c r="D92" i="2"/>
  <c r="Q91" i="2"/>
  <c r="R91" i="2" s="1"/>
  <c r="D91" i="2"/>
  <c r="Q90" i="2"/>
  <c r="D90" i="2"/>
  <c r="R90" i="2" s="1"/>
  <c r="R89" i="2"/>
  <c r="D89" i="2"/>
  <c r="Q88" i="2"/>
  <c r="R88" i="2" s="1"/>
  <c r="D88" i="2"/>
  <c r="Q87" i="2"/>
  <c r="D87" i="2"/>
  <c r="R87" i="2" s="1"/>
  <c r="R86" i="2"/>
  <c r="Q86" i="2"/>
  <c r="D86" i="2"/>
  <c r="R85" i="2"/>
  <c r="Q85" i="2"/>
  <c r="D85" i="2"/>
  <c r="Q84" i="2"/>
  <c r="R84" i="2" s="1"/>
  <c r="R83" i="2"/>
  <c r="Q83" i="2"/>
  <c r="Q82" i="2"/>
  <c r="R82" i="2" s="1"/>
  <c r="R81" i="2"/>
  <c r="Q81" i="2"/>
  <c r="D81" i="2"/>
  <c r="R80" i="2"/>
  <c r="Q80" i="2"/>
  <c r="Q79" i="2"/>
  <c r="D79" i="2"/>
  <c r="R79" i="2" s="1"/>
  <c r="R78" i="2"/>
  <c r="Q78" i="2"/>
  <c r="D78" i="2"/>
  <c r="R77" i="2"/>
  <c r="Q77" i="2"/>
  <c r="D77" i="2"/>
  <c r="Q76" i="2"/>
  <c r="R76" i="2" s="1"/>
  <c r="D76" i="2"/>
  <c r="R75" i="2"/>
  <c r="Q75" i="2"/>
  <c r="R74" i="2"/>
  <c r="Q74" i="2"/>
  <c r="D74" i="2"/>
  <c r="Q73" i="2"/>
  <c r="R73" i="2" s="1"/>
  <c r="D73" i="2"/>
  <c r="Q72" i="2"/>
  <c r="D72" i="2"/>
  <c r="R72" i="2" s="1"/>
  <c r="R71" i="2"/>
  <c r="Q71" i="2"/>
  <c r="D71" i="2"/>
  <c r="R70" i="2"/>
  <c r="Q70" i="2"/>
  <c r="D70" i="2"/>
  <c r="Q69" i="2"/>
  <c r="R69" i="2" s="1"/>
  <c r="D69" i="2"/>
  <c r="Q68" i="2"/>
  <c r="D68" i="2"/>
  <c r="R68" i="2" s="1"/>
  <c r="R67" i="2"/>
  <c r="Q67" i="2"/>
  <c r="D67" i="2"/>
  <c r="P66" i="2"/>
  <c r="O66" i="2"/>
  <c r="N66" i="2"/>
  <c r="N114" i="2" s="1"/>
  <c r="M66" i="2"/>
  <c r="L66" i="2"/>
  <c r="K66" i="2"/>
  <c r="J66" i="2"/>
  <c r="J114" i="2" s="1"/>
  <c r="I66" i="2"/>
  <c r="H66" i="2"/>
  <c r="G66" i="2"/>
  <c r="F66" i="2"/>
  <c r="F114" i="2" s="1"/>
  <c r="E66" i="2"/>
  <c r="C66" i="2"/>
  <c r="R65" i="2"/>
  <c r="Q65" i="2"/>
  <c r="D65" i="2"/>
  <c r="Q64" i="2"/>
  <c r="R64" i="2" s="1"/>
  <c r="R63" i="2"/>
  <c r="Q63" i="2"/>
  <c r="Q62" i="2"/>
  <c r="R62" i="2" s="1"/>
  <c r="D62" i="2"/>
  <c r="R61" i="2"/>
  <c r="Q61" i="2"/>
  <c r="R60" i="2"/>
  <c r="Q60" i="2"/>
  <c r="R59" i="2"/>
  <c r="Q59" i="2"/>
  <c r="R58" i="2"/>
  <c r="Q58" i="2"/>
  <c r="Q57" i="2"/>
  <c r="D57" i="2"/>
  <c r="R57" i="2" s="1"/>
  <c r="R56" i="2"/>
  <c r="Q56" i="2"/>
  <c r="Q55" i="2"/>
  <c r="R55" i="2" s="1"/>
  <c r="R54" i="2"/>
  <c r="Q54" i="2"/>
  <c r="Q53" i="2"/>
  <c r="R53" i="2" s="1"/>
  <c r="R52" i="2"/>
  <c r="Q52" i="2"/>
  <c r="Q51" i="2"/>
  <c r="R51" i="2" s="1"/>
  <c r="D51" i="2"/>
  <c r="Q50" i="2"/>
  <c r="D50" i="2"/>
  <c r="R50" i="2" s="1"/>
  <c r="R49" i="2"/>
  <c r="Q49" i="2"/>
  <c r="D49" i="2"/>
  <c r="R48" i="2"/>
  <c r="Q48" i="2"/>
  <c r="R47" i="2"/>
  <c r="Q47" i="2"/>
  <c r="R46" i="2"/>
  <c r="Q46" i="2"/>
  <c r="D46" i="2"/>
  <c r="Q45" i="2"/>
  <c r="R45" i="2" s="1"/>
  <c r="D45" i="2"/>
  <c r="Q44" i="2"/>
  <c r="D44" i="2"/>
  <c r="R44" i="2" s="1"/>
  <c r="R43" i="2"/>
  <c r="Q43" i="2"/>
  <c r="Q42" i="2"/>
  <c r="R42" i="2" s="1"/>
  <c r="R41" i="2"/>
  <c r="Q41" i="2"/>
  <c r="D41" i="2"/>
  <c r="R40" i="2"/>
  <c r="Q40" i="2"/>
  <c r="Q39" i="2"/>
  <c r="D39" i="2"/>
  <c r="R39" i="2" s="1"/>
  <c r="R38" i="2"/>
  <c r="Q38" i="2"/>
  <c r="D38" i="2"/>
  <c r="D66" i="2" s="1"/>
  <c r="R37" i="2"/>
  <c r="Q37" i="2"/>
  <c r="D37" i="2"/>
  <c r="Q36" i="2"/>
  <c r="R36" i="2" s="1"/>
  <c r="D36" i="2"/>
  <c r="P35" i="2"/>
  <c r="O35" i="2"/>
  <c r="N35" i="2"/>
  <c r="M35" i="2"/>
  <c r="M114" i="2" s="1"/>
  <c r="L35" i="2"/>
  <c r="K35" i="2"/>
  <c r="J35" i="2"/>
  <c r="I35" i="2"/>
  <c r="I114" i="2" s="1"/>
  <c r="H35" i="2"/>
  <c r="G35" i="2"/>
  <c r="F35" i="2"/>
  <c r="E35" i="2"/>
  <c r="E114" i="2" s="1"/>
  <c r="C35" i="2"/>
  <c r="Q34" i="2"/>
  <c r="D34" i="2"/>
  <c r="R34" i="2" s="1"/>
  <c r="R33" i="2"/>
  <c r="Q33" i="2"/>
  <c r="D33" i="2"/>
  <c r="R32" i="2"/>
  <c r="Q32" i="2"/>
  <c r="D32" i="2"/>
  <c r="Q31" i="2"/>
  <c r="R31" i="2" s="1"/>
  <c r="D31" i="2"/>
  <c r="Q30" i="2"/>
  <c r="D30" i="2"/>
  <c r="R30" i="2" s="1"/>
  <c r="R29" i="2"/>
  <c r="Q29" i="2"/>
  <c r="D29" i="2"/>
  <c r="R28" i="2"/>
  <c r="Q28" i="2"/>
  <c r="D28" i="2"/>
  <c r="Q27" i="2"/>
  <c r="R27" i="2" s="1"/>
  <c r="R26" i="2"/>
  <c r="Q26" i="2"/>
  <c r="D26" i="2"/>
  <c r="R25" i="2"/>
  <c r="Q25" i="2"/>
  <c r="D25" i="2"/>
  <c r="Q24" i="2"/>
  <c r="R24" i="2" s="1"/>
  <c r="D24" i="2"/>
  <c r="Q23" i="2"/>
  <c r="R23" i="2" s="1"/>
  <c r="R22" i="2"/>
  <c r="Q22" i="2"/>
  <c r="D22" i="2"/>
  <c r="Q21" i="2"/>
  <c r="R21" i="2" s="1"/>
  <c r="D21" i="2"/>
  <c r="Q20" i="2"/>
  <c r="D20" i="2"/>
  <c r="D35" i="2" s="1"/>
  <c r="R19" i="2"/>
  <c r="Q19" i="2"/>
  <c r="D19" i="2"/>
  <c r="R18" i="2"/>
  <c r="Q18" i="2"/>
  <c r="D18" i="2"/>
  <c r="R102" i="2" l="1"/>
  <c r="Q114" i="2"/>
  <c r="R66" i="2"/>
  <c r="D102" i="2"/>
  <c r="Q35" i="2"/>
  <c r="Q109" i="2"/>
  <c r="D109" i="2"/>
  <c r="D114" i="2" s="1"/>
  <c r="G114" i="2"/>
  <c r="R20" i="2"/>
  <c r="R35" i="2" s="1"/>
  <c r="R114" i="2" s="1"/>
  <c r="Q66" i="2"/>
</calcChain>
</file>

<file path=xl/sharedStrings.xml><?xml version="1.0" encoding="utf-8"?>
<sst xmlns="http://schemas.openxmlformats.org/spreadsheetml/2006/main" count="201" uniqueCount="201">
  <si>
    <t>INSTITUTO NACIONAL DE COMERCIALIZACIÓN AGRÍCOLA  - INDECA -</t>
  </si>
  <si>
    <t>LEY DE ACCESO A LA INFORMACIÓN PÚBLICA - DECRETO 57-2008</t>
  </si>
  <si>
    <t>DIRECCIÓN QUE ACTUALIZA : FINANCIERA</t>
  </si>
  <si>
    <t>UNIDAD: PRESUPUESTO</t>
  </si>
  <si>
    <t>RESPONSABLE: BLANCA ISABEL MARTÍNEZ CHUN</t>
  </si>
  <si>
    <t>BASE LEGAL: ARTICULO 10, NUMERAL 8</t>
  </si>
  <si>
    <t>EJECUCION PRESUPUESTARIA POR RENGLON DE GASTOS</t>
  </si>
  <si>
    <t>RENGLON</t>
  </si>
  <si>
    <t>DESCRIPCION</t>
  </si>
  <si>
    <t>ASIGNADO</t>
  </si>
  <si>
    <t>VIGENTE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</si>
  <si>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</si>
  <si>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</si>
  <si>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</si>
  <si>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</si>
  <si>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</si>
  <si>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</si>
  <si>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</si>
  <si>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</si>
  <si>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</si>
  <si>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</si>
  <si>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</si>
  <si>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</si>
  <si>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GASTO</t>
  </si>
  <si>
    <t>SALDO</t>
  </si>
  <si>
    <t xml:space="preserve"> 011</t>
  </si>
  <si>
    <t>PERSONAL PERMANENTE</t>
  </si>
  <si>
    <t xml:space="preserve"> 012</t>
  </si>
  <si>
    <t>COMPLEMENTO PERSONAL AL SALARIO DEL PERSONAL PERMANENTE</t>
  </si>
  <si>
    <t xml:space="preserve"> 013</t>
  </si>
  <si>
    <t>COMPLEMENTO POR ANTIGÜEDAD AL PERSONAL PERMANENTE</t>
  </si>
  <si>
    <t xml:space="preserve"> 014</t>
  </si>
  <si>
    <t>COMPLEMENTO POR CALIDAD PROFESIONAL AL PERSONAL PERMANENTE</t>
  </si>
  <si>
    <t xml:space="preserve"> 015</t>
  </si>
  <si>
    <t>COMPLEMENTOS ESPECIFICOS AL PERSONAL PERMANENTE</t>
  </si>
  <si>
    <t>OTRAS REMUNERACIONES DE PERSONAL TEMPORAL</t>
  </si>
  <si>
    <t xml:space="preserve"> 031</t>
  </si>
  <si>
    <t>JORNALES</t>
  </si>
  <si>
    <t xml:space="preserve"> 032</t>
  </si>
  <si>
    <t>COMP. POR ANTIGUEDAD AL PERSONAL POR JORNAL</t>
  </si>
  <si>
    <t xml:space="preserve"> 033</t>
  </si>
  <si>
    <t>COMP. ESPECIFICOS AL PERSONAL POR JORNAL</t>
  </si>
  <si>
    <t xml:space="preserve"> 051</t>
  </si>
  <si>
    <t>APORTE PATRONAL AL IGSS</t>
  </si>
  <si>
    <t>APORTE PARA CLASES PASIVAS</t>
  </si>
  <si>
    <t xml:space="preserve"> 061</t>
  </si>
  <si>
    <t>DIETAS</t>
  </si>
  <si>
    <t xml:space="preserve"> 063</t>
  </si>
  <si>
    <t>GASTOS DE REPRESENTACION EN EL INTERIOR</t>
  </si>
  <si>
    <t xml:space="preserve"> 071</t>
  </si>
  <si>
    <t>AGUINALDO</t>
  </si>
  <si>
    <t xml:space="preserve"> 072</t>
  </si>
  <si>
    <t>BONIFICACION ANUAL (BONO 14)</t>
  </si>
  <si>
    <t xml:space="preserve"> 073</t>
  </si>
  <si>
    <t>BONO VACACIONAL</t>
  </si>
  <si>
    <t>GRUPO "000"</t>
  </si>
  <si>
    <t xml:space="preserve"> 111</t>
  </si>
  <si>
    <t>ENERGIA ELECTRICA</t>
  </si>
  <si>
    <t>AGUA</t>
  </si>
  <si>
    <t xml:space="preserve"> 113</t>
  </si>
  <si>
    <t>TELEFONIA</t>
  </si>
  <si>
    <t xml:space="preserve"> 114</t>
  </si>
  <si>
    <t>CORREOS Y TELEGRAFOS</t>
  </si>
  <si>
    <t>EXTRACCION DE BASURA Y DESTRUCCION DE DESECHOS SOLIDOS</t>
  </si>
  <si>
    <t xml:space="preserve"> 121</t>
  </si>
  <si>
    <t>DIVULGACION E INFORMACION</t>
  </si>
  <si>
    <t xml:space="preserve"> 122</t>
  </si>
  <si>
    <t>IMPRESION, ENCUADERNACION Y REPRODUCCION</t>
  </si>
  <si>
    <t xml:space="preserve"> 133</t>
  </si>
  <si>
    <t>VIATICOS EN EL INTERIOR</t>
  </si>
  <si>
    <t>COMPENSACION POR KILOMETRO RECORRIDO</t>
  </si>
  <si>
    <t xml:space="preserve"> 141</t>
  </si>
  <si>
    <t>TRANSPORTE DE PERSONAS</t>
  </si>
  <si>
    <t xml:space="preserve"> 142</t>
  </si>
  <si>
    <t>FLETES</t>
  </si>
  <si>
    <t xml:space="preserve"> 143</t>
  </si>
  <si>
    <t>ALMACENAJE</t>
  </si>
  <si>
    <t xml:space="preserve"> 158</t>
  </si>
  <si>
    <t>DERECHOS DE BIENES INTANGIBLES</t>
  </si>
  <si>
    <t xml:space="preserve"> 162</t>
  </si>
  <si>
    <t>MANTENIMIENTO Y REPARACION DE  EQUIPO DE OFICINA</t>
  </si>
  <si>
    <t xml:space="preserve"> 165</t>
  </si>
  <si>
    <t>MANTENIMIENTO Y REPARACION DE  MEDIOS DE TRANSPORTE</t>
  </si>
  <si>
    <t>MANTENIMIENTO Y REPARACION DE EQUIPO DE COMPUTO</t>
  </si>
  <si>
    <t xml:space="preserve"> 169</t>
  </si>
  <si>
    <t>MANTENIMIENTO Y REPARACION DE  OTRAS MAQUINARIAS Y EQUIPOS</t>
  </si>
  <si>
    <t>MANTENIMIENTO Y REPARACION DE  EDIFICIOS</t>
  </si>
  <si>
    <t xml:space="preserve"> 174</t>
  </si>
  <si>
    <t>MANTENIMIENTO Y REPARACION DE INSTALACIONES</t>
  </si>
  <si>
    <t xml:space="preserve"> 183</t>
  </si>
  <si>
    <t>SERVICIOS JURIDICOS</t>
  </si>
  <si>
    <t>SERVICIOS DE CAPACITACION</t>
  </si>
  <si>
    <t>SERVICIOS DE INFORMATICA Y SISTEMAS COMPUTARIZADOS</t>
  </si>
  <si>
    <t>SERVICIOS DE INGENIERIA, ARQUITECTURA Y SUPERVISION DE OBRAS</t>
  </si>
  <si>
    <t>OTROS ESTUDIOS Y/O SERVICIOS</t>
  </si>
  <si>
    <t xml:space="preserve"> 191</t>
  </si>
  <si>
    <t>PRIMAS Y GASTOS DE SEGUROS Y FIANZAS</t>
  </si>
  <si>
    <t xml:space="preserve"> 194</t>
  </si>
  <si>
    <t>GASTOS BANCARIOS, COMISIONES Y OTROS GASTOS</t>
  </si>
  <si>
    <t xml:space="preserve"> 195</t>
  </si>
  <si>
    <t>IMPUESTOS, DERECHOS Y TASAS</t>
  </si>
  <si>
    <t>SERVICIOS DE VIGILANCIA</t>
  </si>
  <si>
    <t xml:space="preserve"> 199</t>
  </si>
  <si>
    <t xml:space="preserve">OTROS SERVICIOS </t>
  </si>
  <si>
    <t>GRUPO "100"</t>
  </si>
  <si>
    <t xml:space="preserve"> 211</t>
  </si>
  <si>
    <t>ALIMENTOS PARA PERSONAS</t>
  </si>
  <si>
    <t xml:space="preserve"> 214</t>
  </si>
  <si>
    <t>PRODUCTOS AGROFORESTALES., MADERA, CORCHO Y SUS MANUFACTURAS.</t>
  </si>
  <si>
    <t xml:space="preserve"> 223</t>
  </si>
  <si>
    <t>PIEDRA, ARCILLA Y ARENA</t>
  </si>
  <si>
    <t>POMEZ CAL Y YESO</t>
  </si>
  <si>
    <t xml:space="preserve"> 231</t>
  </si>
  <si>
    <t>HILADOS Y TELAS</t>
  </si>
  <si>
    <t xml:space="preserve"> 232</t>
  </si>
  <si>
    <t>ACABADOS TEXTILES</t>
  </si>
  <si>
    <t xml:space="preserve"> 233</t>
  </si>
  <si>
    <t>PRENDAS DE VESTIR</t>
  </si>
  <si>
    <t xml:space="preserve"> 241</t>
  </si>
  <si>
    <t>PAPEL DE ESCRITORIO</t>
  </si>
  <si>
    <t xml:space="preserve"> 243</t>
  </si>
  <si>
    <t>PRODUCTOS DE PAPEL O CARTON</t>
  </si>
  <si>
    <t xml:space="preserve"> 244</t>
  </si>
  <si>
    <t>PRODUCTOS DE ARTES GRAFICAS</t>
  </si>
  <si>
    <t xml:space="preserve"> 245</t>
  </si>
  <si>
    <t>LIBROS, REVISTAS Y PERIODICOS</t>
  </si>
  <si>
    <t xml:space="preserve"> 247</t>
  </si>
  <si>
    <t>ESPECIES TIMBRADAS Y VALORES</t>
  </si>
  <si>
    <t>ARTICULOS DE CUERO</t>
  </si>
  <si>
    <t xml:space="preserve"> 253</t>
  </si>
  <si>
    <t>LLANTAS Y NEUMATICOS</t>
  </si>
  <si>
    <t xml:space="preserve"> 254</t>
  </si>
  <si>
    <t>ARTICULOS DE CAUCHO</t>
  </si>
  <si>
    <t>ELEMENTOS Y COMPUESTOS QUIMICOS</t>
  </si>
  <si>
    <t xml:space="preserve"> 262</t>
  </si>
  <si>
    <t>COMBUSTIBLES Y LUBRICANTES</t>
  </si>
  <si>
    <t xml:space="preserve"> 264</t>
  </si>
  <si>
    <t>INSECTICIDAS, FUMIGANTES Y SIMILARES</t>
  </si>
  <si>
    <t xml:space="preserve"> 266</t>
  </si>
  <si>
    <t>PRODUCTOS MEDICINALES Y FARMACEUTICOS</t>
  </si>
  <si>
    <t xml:space="preserve"> 267</t>
  </si>
  <si>
    <t>TINTES, PINTURAS Y COLORANTES</t>
  </si>
  <si>
    <t xml:space="preserve"> 268</t>
  </si>
  <si>
    <t>PRODUCTOS PLASTICOS, NYLON, VINIL Y P.V.C.</t>
  </si>
  <si>
    <t>OTROS PRODUCTOS QUIMICOS Y CONEXOS</t>
  </si>
  <si>
    <t xml:space="preserve"> 272</t>
  </si>
  <si>
    <t>PRODUCTOS DE VIDRIO</t>
  </si>
  <si>
    <t>CEMENTO</t>
  </si>
  <si>
    <t xml:space="preserve"> 283</t>
  </si>
  <si>
    <t>PRODUCTOS DE METAL Y SUS ALEACIONES</t>
  </si>
  <si>
    <t xml:space="preserve"> 284</t>
  </si>
  <si>
    <t>ESTRUCTURAS METALICAS ACABADAS</t>
  </si>
  <si>
    <t xml:space="preserve"> 286</t>
  </si>
  <si>
    <t>HERRAMIENTAS MENORES</t>
  </si>
  <si>
    <t>OTROS PRODUCTOS METALICOS</t>
  </si>
  <si>
    <t xml:space="preserve"> 291</t>
  </si>
  <si>
    <t>UTILES DE OFICINA</t>
  </si>
  <si>
    <t xml:space="preserve"> 292</t>
  </si>
  <si>
    <t>UTILES DE LIMPIEZA Y PRODUCTOS SANITARIOS</t>
  </si>
  <si>
    <t>UTILES MENORES, SUMINISTROS E INSTRUMENTAL MEDICO-QUIRURGICOS, DE LABORATORIO Y CUIDADO DE LA SALUD</t>
  </si>
  <si>
    <t xml:space="preserve"> 296</t>
  </si>
  <si>
    <t>UTILES DE COCINA Y COMEDOR</t>
  </si>
  <si>
    <t xml:space="preserve"> 297</t>
  </si>
  <si>
    <t>UTILES, ACCESORIOS Y MATERIALES ELECTRICOS</t>
  </si>
  <si>
    <t xml:space="preserve"> 298</t>
  </si>
  <si>
    <t>ACCESORIOS Y REPUESTOS EN GENERAL</t>
  </si>
  <si>
    <t xml:space="preserve"> 299</t>
  </si>
  <si>
    <t>OTROS MATERIALES Y SUMINISTROS</t>
  </si>
  <si>
    <t>GRUPO "200"</t>
  </si>
  <si>
    <t xml:space="preserve"> 322</t>
  </si>
  <si>
    <t>MOBILIARIO Y EQUIPO DE OFICINA</t>
  </si>
  <si>
    <t xml:space="preserve"> 324</t>
  </si>
  <si>
    <t>EQUIPO EDUCACIONAL, CULTURAL Y RECREATIVO</t>
  </si>
  <si>
    <t>EQUIPO DE TRANSPORTE</t>
  </si>
  <si>
    <t xml:space="preserve"> 326</t>
  </si>
  <si>
    <t>EQUIPO PARA COMUNICACIONES</t>
  </si>
  <si>
    <t xml:space="preserve"> 328</t>
  </si>
  <si>
    <t>EQUIPO DE COMPUTO</t>
  </si>
  <si>
    <t xml:space="preserve"> 329</t>
  </si>
  <si>
    <t>OTRAS MAQUINARIAS Y EQUIPOS</t>
  </si>
  <si>
    <t>GRUPO "300"</t>
  </si>
  <si>
    <t xml:space="preserve"> 413</t>
  </si>
  <si>
    <t>IMDEMINIZACIONES AL PERSONAL</t>
  </si>
  <si>
    <t xml:space="preserve"> 415</t>
  </si>
  <si>
    <t>VACACIONES PAGADAS POR RETIRO</t>
  </si>
  <si>
    <t xml:space="preserve"> 456</t>
  </si>
  <si>
    <t>SERVICIOS GUBERNAMENTALES DE FISCALIZACION</t>
  </si>
  <si>
    <t>GRUPO "400"</t>
  </si>
  <si>
    <t>TOTAL</t>
  </si>
  <si>
    <t>Elaborado por: Licda. Blanca Isabel Martinez Chun</t>
  </si>
  <si>
    <t>Vo.Bo.</t>
  </si>
  <si>
    <t>Lic. MA Carlos Antonio Ramirez Peralta</t>
  </si>
  <si>
    <t>Encargada de Presupuesto</t>
  </si>
  <si>
    <t xml:space="preserve">     Director Financiero</t>
  </si>
  <si>
    <t>041</t>
  </si>
  <si>
    <t>SERVICIOS EXTRAORDINARIOS DE PERSONAL PERMANENTE</t>
  </si>
  <si>
    <t>EJERCICIO 2,022</t>
  </si>
  <si>
    <t>SERVICIOS MÉDICO-SANITARIOS</t>
  </si>
  <si>
    <t>MES: FEBRERO 2022</t>
  </si>
  <si>
    <t>FECHA DE ACTUALIZACIÓN:  08/03/2022</t>
  </si>
  <si>
    <t>DEL 01 DE ENERO AL 04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</si>
</sst>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 applyFill="1" applyAlignment="1">
      <alignment vertical="top"/>
    </xf>
    <xf numFmtId="0" fontId="2" fillId="0" borderId="0" xfId="2" applyFont="1" applyFill="1" applyAlignment="1">
      <alignment vertical="top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/>
    <xf numFmtId="4" fontId="2" fillId="0" borderId="0" xfId="2" applyNumberFormat="1" applyFont="1" applyFill="1" applyAlignment="1"/>
    <xf numFmtId="0" fontId="2" fillId="0" borderId="0" xfId="5" applyFont="1" applyFill="1" applyAlignment="1">
      <alignment vertical="top"/>
    </xf>
    <xf numFmtId="0" fontId="2" fillId="0" borderId="1" xfId="5" applyFont="1" applyFill="1" applyBorder="1" applyAlignment="1">
      <alignment horizontal="center"/>
    </xf>
    <xf numFmtId="0" fontId="2" fillId="0" borderId="2" xfId="5" applyFont="1" applyFill="1" applyBorder="1" applyAlignment="1"/>
    <xf numFmtId="4" fontId="2" fillId="0" borderId="2" xfId="5" applyNumberFormat="1" applyFont="1" applyFill="1" applyBorder="1" applyAlignment="1"/>
    <xf numFmtId="0" fontId="2" fillId="0" borderId="3" xfId="5" applyFont="1" applyFill="1" applyBorder="1" applyAlignment="1"/>
    <xf numFmtId="0" fontId="2" fillId="0" borderId="0" xfId="5" applyFont="1" applyFill="1" applyAlignment="1"/>
    <xf numFmtId="0" fontId="2" fillId="0" borderId="4" xfId="5" applyFont="1" applyFill="1" applyBorder="1" applyAlignment="1">
      <alignment horizontal="center"/>
    </xf>
    <xf numFmtId="0" fontId="2" fillId="0" borderId="5" xfId="5" applyFont="1" applyFill="1" applyBorder="1" applyAlignment="1"/>
    <xf numFmtId="0" fontId="6" fillId="0" borderId="0" xfId="5" applyFont="1" applyFill="1" applyBorder="1" applyAlignment="1">
      <alignment horizontal="center"/>
    </xf>
    <xf numFmtId="0" fontId="4" fillId="0" borderId="0" xfId="5" applyFont="1" applyFill="1" applyBorder="1" applyAlignment="1"/>
    <xf numFmtId="0" fontId="2" fillId="0" borderId="0" xfId="5" applyFont="1" applyFill="1" applyBorder="1" applyAlignment="1"/>
    <xf numFmtId="4" fontId="2" fillId="0" borderId="0" xfId="5" applyNumberFormat="1" applyFont="1" applyFill="1" applyBorder="1" applyAlignment="1"/>
    <xf numFmtId="0" fontId="2" fillId="0" borderId="8" xfId="5" applyFont="1" applyFill="1" applyBorder="1" applyAlignment="1">
      <alignment horizontal="center"/>
    </xf>
    <xf numFmtId="0" fontId="4" fillId="0" borderId="6" xfId="5" applyFont="1" applyFill="1" applyBorder="1" applyAlignment="1"/>
    <xf numFmtId="0" fontId="2" fillId="0" borderId="6" xfId="5" applyFont="1" applyFill="1" applyBorder="1" applyAlignment="1"/>
    <xf numFmtId="4" fontId="2" fillId="0" borderId="6" xfId="5" applyNumberFormat="1" applyFont="1" applyFill="1" applyBorder="1" applyAlignment="1"/>
    <xf numFmtId="0" fontId="2" fillId="0" borderId="7" xfId="5" applyFont="1" applyFill="1" applyBorder="1" applyAlignment="1"/>
    <xf numFmtId="4" fontId="9" fillId="0" borderId="0" xfId="5" applyNumberFormat="1" applyFont="1" applyFill="1" applyBorder="1" applyAlignment="1"/>
    <xf numFmtId="0" fontId="9" fillId="0" borderId="0" xfId="5" applyFont="1" applyFill="1" applyBorder="1" applyAlignment="1">
      <alignment horizontal="center"/>
    </xf>
    <xf numFmtId="0" fontId="9" fillId="0" borderId="0" xfId="5" applyFont="1" applyFill="1" applyBorder="1" applyAlignment="1"/>
    <xf numFmtId="4" fontId="9" fillId="0" borderId="5" xfId="5" applyNumberFormat="1" applyFont="1" applyFill="1" applyBorder="1" applyAlignment="1"/>
    <xf numFmtId="0" fontId="4" fillId="0" borderId="4" xfId="5" applyFont="1" applyFill="1" applyBorder="1" applyAlignment="1">
      <alignment horizontal="center"/>
    </xf>
    <xf numFmtId="4" fontId="4" fillId="0" borderId="0" xfId="5" applyNumberFormat="1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4" fontId="4" fillId="0" borderId="0" xfId="5" applyNumberFormat="1" applyFont="1" applyFill="1" applyBorder="1" applyAlignment="1"/>
    <xf numFmtId="0" fontId="4" fillId="0" borderId="5" xfId="5" applyFont="1" applyFill="1" applyBorder="1" applyAlignment="1">
      <alignment horizontal="center"/>
    </xf>
    <xf numFmtId="0" fontId="1" fillId="0" borderId="4" xfId="5" applyFont="1" applyFill="1" applyBorder="1" applyAlignment="1">
      <alignment horizontal="center"/>
    </xf>
    <xf numFmtId="0" fontId="1" fillId="0" borderId="0" xfId="5" applyFont="1" applyFill="1" applyBorder="1" applyAlignment="1"/>
    <xf numFmtId="4" fontId="1" fillId="0" borderId="0" xfId="0" applyNumberFormat="1" applyFont="1" applyFill="1" applyAlignment="1">
      <alignment vertical="top" wrapText="1"/>
    </xf>
    <xf numFmtId="4" fontId="1" fillId="0" borderId="0" xfId="5" applyNumberFormat="1" applyFont="1" applyFill="1" applyBorder="1" applyAlignment="1"/>
    <xf numFmtId="4" fontId="1" fillId="0" borderId="5" xfId="5" applyNumberFormat="1" applyFont="1" applyFill="1" applyBorder="1" applyAlignment="1"/>
    <xf numFmtId="0" fontId="1" fillId="0" borderId="0" xfId="5" applyFont="1" applyFill="1" applyAlignment="1">
      <alignment horizontal="left" vertical="top"/>
    </xf>
    <xf numFmtId="4" fontId="1" fillId="0" borderId="0" xfId="0" applyNumberFormat="1" applyFont="1" applyFill="1" applyAlignment="1">
      <alignment horizontal="right" vertical="top" wrapText="1"/>
    </xf>
    <xf numFmtId="0" fontId="1" fillId="0" borderId="9" xfId="5" applyFont="1" applyFill="1" applyBorder="1" applyAlignment="1">
      <alignment horizontal="center"/>
    </xf>
    <xf numFmtId="0" fontId="10" fillId="0" borderId="10" xfId="5" applyFont="1" applyFill="1" applyBorder="1" applyAlignment="1">
      <alignment horizontal="center"/>
    </xf>
    <xf numFmtId="4" fontId="4" fillId="0" borderId="10" xfId="5" applyNumberFormat="1" applyFont="1" applyFill="1" applyBorder="1" applyAlignment="1"/>
    <xf numFmtId="4" fontId="4" fillId="0" borderId="11" xfId="5" applyNumberFormat="1" applyFont="1" applyFill="1" applyBorder="1" applyAlignment="1"/>
    <xf numFmtId="4" fontId="4" fillId="0" borderId="12" xfId="5" applyNumberFormat="1" applyFont="1" applyFill="1" applyBorder="1" applyAlignment="1"/>
    <xf numFmtId="4" fontId="4" fillId="0" borderId="13" xfId="5" applyNumberFormat="1" applyFont="1" applyFill="1" applyBorder="1" applyAlignment="1"/>
    <xf numFmtId="0" fontId="1" fillId="0" borderId="14" xfId="5" applyFont="1" applyFill="1" applyBorder="1" applyAlignment="1">
      <alignment horizontal="center"/>
    </xf>
    <xf numFmtId="0" fontId="4" fillId="0" borderId="15" xfId="5" applyFont="1" applyFill="1" applyBorder="1" applyAlignment="1">
      <alignment horizontal="center"/>
    </xf>
    <xf numFmtId="4" fontId="4" fillId="0" borderId="6" xfId="5" applyNumberFormat="1" applyFont="1" applyFill="1" applyBorder="1" applyAlignment="1"/>
    <xf numFmtId="4" fontId="4" fillId="0" borderId="7" xfId="5" applyNumberFormat="1" applyFont="1" applyFill="1" applyBorder="1" applyAlignment="1"/>
    <xf numFmtId="0" fontId="1" fillId="0" borderId="0" xfId="5" applyFont="1" applyFill="1" applyBorder="1" applyAlignment="1">
      <alignment horizontal="center"/>
    </xf>
    <xf numFmtId="4" fontId="1" fillId="0" borderId="0" xfId="5" applyNumberFormat="1" applyFont="1" applyFill="1" applyAlignment="1"/>
    <xf numFmtId="0" fontId="1" fillId="0" borderId="0" xfId="5" applyFont="1" applyFill="1" applyAlignment="1"/>
    <xf numFmtId="0" fontId="1" fillId="0" borderId="0" xfId="5" applyFont="1" applyFill="1" applyAlignment="1">
      <alignment horizontal="center"/>
    </xf>
    <xf numFmtId="0" fontId="11" fillId="0" borderId="0" xfId="5" applyFont="1" applyFill="1" applyAlignment="1"/>
    <xf numFmtId="0" fontId="11" fillId="0" borderId="0" xfId="5" applyFont="1" applyFill="1" applyAlignment="1">
      <alignment horizontal="left"/>
    </xf>
    <xf numFmtId="0" fontId="1" fillId="0" borderId="0" xfId="5" applyFont="1" applyFill="1" applyAlignment="1">
      <alignment vertical="top"/>
    </xf>
    <xf numFmtId="0" fontId="11" fillId="0" borderId="0" xfId="5" applyFont="1" applyFill="1" applyAlignment="1">
      <alignment horizontal="right"/>
    </xf>
    <xf numFmtId="0" fontId="11" fillId="0" borderId="0" xfId="5" applyFont="1" applyFill="1"/>
    <xf numFmtId="4" fontId="4" fillId="0" borderId="0" xfId="5" applyNumberFormat="1" applyFont="1" applyFill="1" applyAlignment="1"/>
    <xf numFmtId="49" fontId="1" fillId="0" borderId="4" xfId="5" applyNumberFormat="1" applyFont="1" applyFill="1" applyBorder="1" applyAlignment="1">
      <alignment horizontal="center"/>
    </xf>
    <xf numFmtId="0" fontId="8" fillId="0" borderId="4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/>
    </xf>
    <xf numFmtId="0" fontId="8" fillId="0" borderId="5" xfId="5" applyFont="1" applyFill="1" applyBorder="1" applyAlignment="1">
      <alignment horizontal="center"/>
    </xf>
    <xf numFmtId="0" fontId="7" fillId="0" borderId="1" xfId="5" applyFont="1" applyFill="1" applyBorder="1" applyAlignment="1">
      <alignment horizontal="center"/>
    </xf>
    <xf numFmtId="0" fontId="7" fillId="0" borderId="2" xfId="5" applyFont="1" applyFill="1" applyBorder="1" applyAlignment="1">
      <alignment horizontal="center"/>
    </xf>
    <xf numFmtId="0" fontId="7" fillId="0" borderId="3" xfId="5" applyFont="1" applyFill="1" applyBorder="1" applyAlignment="1">
      <alignment horizontal="center"/>
    </xf>
    <xf numFmtId="0" fontId="7" fillId="0" borderId="4" xfId="5" applyFont="1" applyFill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0" fontId="7" fillId="0" borderId="5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</cellXfs>
  <cellStyles count="7">
    <cellStyle name="_EGRESOS DETALLADOS" xfId="1"/>
    <cellStyle name="Millares" xfId="2" builtinId="3"/>
    <cellStyle name="Millares 2" xfId="5"/>
    <cellStyle name="Normal" xfId="0" builtinId="0"/>
    <cellStyle name="Normal 13" xfId="3"/>
    <cellStyle name="Normal 13 2" xfId="6"/>
    <cellStyle name="Normal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76200</xdr:rowOff>
    </xdr:from>
    <xdr:to>
      <xdr:col>1</xdr:col>
      <xdr:colOff>1333500</xdr:colOff>
      <xdr:row>4</xdr:row>
      <xdr:rowOff>171450</xdr:rowOff>
    </xdr:to>
    <xdr:sp macro="" textlink="">
      <xdr:nvSpPr>
        <xdr:cNvPr id="2" name="Elipse 1"/>
        <xdr:cNvSpPr/>
      </xdr:nvSpPr>
      <xdr:spPr>
        <a:xfrm>
          <a:off x="1000125" y="76200"/>
          <a:ext cx="971550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21"/>
  <sheetViews>
    <sheetView showGridLines="0" tabSelected="1" showOutlineSymbols="0" zoomScaleNormal="100" workbookViewId="0">
      <selection activeCell="B21" sqref="B21"/>
    </sheetView>
  </sheetViews>
  <sheetFormatPr baseColWidth="10" defaultColWidth="3.42578125" defaultRowHeight="12.75" customHeight="1" x14ac:dyDescent="0.2"/>
  <cols>
    <col min="1" max="1" width="9.5703125" style="2" customWidth="1"/>
    <col min="2" max="2" width="69.5703125" style="3" customWidth="1"/>
    <col min="3" max="3" width="14" style="3" customWidth="1"/>
    <col min="4" max="4" width="12.7109375" style="3" bestFit="1" customWidth="1"/>
    <col min="5" max="5" width="12.42578125" style="3" customWidth="1"/>
    <col min="6" max="6" width="11.7109375" style="3" customWidth="1"/>
    <col min="7" max="9" width="10.140625" style="3" customWidth="1"/>
    <col min="10" max="10" width="11.7109375" style="3" customWidth="1"/>
    <col min="11" max="11" width="13.28515625" style="3" customWidth="1"/>
    <col min="12" max="12" width="12.85546875" style="4" customWidth="1"/>
    <col min="13" max="13" width="12.7109375" style="4" customWidth="1"/>
    <col min="14" max="14" width="12" style="3" customWidth="1"/>
    <col min="15" max="15" width="11.7109375" style="4" customWidth="1"/>
    <col min="16" max="17" width="12.7109375" style="3" customWidth="1"/>
    <col min="18" max="18" width="12.7109375" style="3" bestFit="1" customWidth="1"/>
    <col min="19" max="19" width="13" style="3" customWidth="1"/>
    <col min="20" max="20" width="9.7109375" style="3" bestFit="1" customWidth="1"/>
    <col min="21" max="21" width="10.140625" style="3" customWidth="1"/>
    <col min="22" max="22" width="10.7109375" style="1" customWidth="1"/>
    <col min="23" max="23" width="13" style="1" customWidth="1"/>
    <col min="24" max="24" width="9.5703125" style="1" customWidth="1"/>
    <col min="25" max="16384" width="3.42578125" style="1"/>
  </cols>
  <sheetData>
    <row r="1" spans="1:22" s="5" customFormat="1" ht="12.7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7"/>
      <c r="P1" s="8"/>
      <c r="Q1" s="7"/>
      <c r="R1" s="9"/>
      <c r="S1" s="10"/>
      <c r="T1" s="10"/>
      <c r="U1" s="10"/>
      <c r="V1" s="10"/>
    </row>
    <row r="2" spans="1:22" s="5" customFormat="1" ht="15.75" x14ac:dyDescent="0.25">
      <c r="A2" s="11"/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12"/>
      <c r="S2" s="10"/>
      <c r="T2" s="10"/>
      <c r="U2" s="10"/>
      <c r="V2" s="10"/>
    </row>
    <row r="3" spans="1:22" s="5" customFormat="1" ht="15.75" x14ac:dyDescent="0.25">
      <c r="A3" s="11"/>
      <c r="B3" s="68" t="s">
        <v>1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12"/>
      <c r="S3" s="10"/>
      <c r="T3" s="10"/>
      <c r="U3" s="10"/>
      <c r="V3" s="10"/>
    </row>
    <row r="4" spans="1:22" s="5" customFormat="1" ht="15" x14ac:dyDescent="0.25">
      <c r="A4" s="11"/>
      <c r="B4" s="69" t="s">
        <v>198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12"/>
      <c r="S4" s="10"/>
      <c r="T4" s="10"/>
      <c r="U4" s="10"/>
      <c r="V4" s="10"/>
    </row>
    <row r="5" spans="1:22" s="5" customFormat="1" ht="15" x14ac:dyDescent="0.25">
      <c r="A5" s="11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2"/>
      <c r="S5" s="10"/>
      <c r="T5" s="10"/>
      <c r="U5" s="10"/>
      <c r="V5" s="10"/>
    </row>
    <row r="6" spans="1:22" s="5" customFormat="1" ht="19.5" customHeight="1" x14ac:dyDescent="0.2">
      <c r="A6" s="11"/>
      <c r="B6" s="14" t="s">
        <v>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  <c r="N6" s="16"/>
      <c r="O6" s="15"/>
      <c r="P6" s="16"/>
      <c r="Q6" s="15"/>
      <c r="R6" s="12"/>
      <c r="S6" s="10"/>
      <c r="T6" s="10"/>
      <c r="U6" s="10"/>
      <c r="V6" s="10"/>
    </row>
    <row r="7" spans="1:22" s="5" customFormat="1" ht="12.75" customHeight="1" x14ac:dyDescent="0.2">
      <c r="A7" s="11"/>
      <c r="B7" s="14" t="s">
        <v>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16"/>
      <c r="O7" s="15"/>
      <c r="P7" s="16"/>
      <c r="Q7" s="15"/>
      <c r="R7" s="12"/>
      <c r="S7" s="10"/>
      <c r="T7" s="10"/>
      <c r="U7" s="10"/>
      <c r="V7" s="10"/>
    </row>
    <row r="8" spans="1:22" s="5" customFormat="1" ht="12.75" customHeight="1" x14ac:dyDescent="0.2">
      <c r="A8" s="11"/>
      <c r="B8" s="14" t="s">
        <v>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16"/>
      <c r="O8" s="15"/>
      <c r="P8" s="16"/>
      <c r="Q8" s="15"/>
      <c r="R8" s="12"/>
      <c r="S8" s="10"/>
      <c r="T8" s="10"/>
      <c r="U8" s="10"/>
      <c r="V8" s="10"/>
    </row>
    <row r="9" spans="1:22" s="5" customFormat="1" ht="12.75" customHeight="1" x14ac:dyDescent="0.2">
      <c r="A9" s="11"/>
      <c r="B9" s="14" t="s">
        <v>199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5"/>
      <c r="P9" s="16"/>
      <c r="Q9" s="15"/>
      <c r="R9" s="12"/>
      <c r="S9" s="10"/>
      <c r="T9" s="10"/>
      <c r="U9" s="10"/>
      <c r="V9" s="10"/>
    </row>
    <row r="10" spans="1:22" s="5" customFormat="1" ht="12.75" customHeight="1" thickBot="1" x14ac:dyDescent="0.25">
      <c r="A10" s="17"/>
      <c r="B10" s="18" t="s">
        <v>5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20"/>
      <c r="O10" s="19"/>
      <c r="P10" s="20"/>
      <c r="Q10" s="19"/>
      <c r="R10" s="21"/>
      <c r="S10" s="10"/>
      <c r="T10" s="10"/>
      <c r="U10" s="10"/>
      <c r="V10" s="10"/>
    </row>
    <row r="11" spans="1:22" s="5" customFormat="1" ht="12.75" customHeight="1" x14ac:dyDescent="0.2">
      <c r="A11" s="11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6"/>
      <c r="O11" s="15"/>
      <c r="P11" s="16"/>
      <c r="Q11" s="15"/>
      <c r="R11" s="15"/>
      <c r="S11" s="10"/>
      <c r="T11" s="10"/>
      <c r="U11" s="10"/>
      <c r="V11" s="10"/>
    </row>
    <row r="12" spans="1:22" ht="12.75" customHeight="1" thickBot="1" x14ac:dyDescent="0.25"/>
    <row r="13" spans="1:22" ht="20.25" customHeight="1" x14ac:dyDescent="0.25">
      <c r="A13" s="62" t="s">
        <v>6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4"/>
    </row>
    <row r="14" spans="1:22" ht="15.75" customHeight="1" x14ac:dyDescent="0.25">
      <c r="A14" s="65" t="s">
        <v>196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7"/>
    </row>
    <row r="15" spans="1:22" ht="17.25" customHeight="1" x14ac:dyDescent="0.25">
      <c r="A15" s="59" t="s">
        <v>200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1"/>
    </row>
    <row r="16" spans="1:22" ht="12.75" customHeight="1" x14ac:dyDescent="0.2">
      <c r="A16" s="11"/>
      <c r="B16" s="15"/>
      <c r="C16" s="22"/>
      <c r="D16" s="23"/>
      <c r="E16" s="24"/>
      <c r="F16" s="22"/>
      <c r="G16" s="23"/>
      <c r="H16" s="24"/>
      <c r="I16" s="24"/>
      <c r="J16" s="23"/>
      <c r="K16" s="23"/>
      <c r="L16" s="23"/>
      <c r="M16" s="23"/>
      <c r="N16" s="24"/>
      <c r="O16" s="22"/>
      <c r="P16" s="22"/>
      <c r="Q16" s="24"/>
      <c r="R16" s="25"/>
    </row>
    <row r="17" spans="1:18" ht="12.75" customHeight="1" x14ac:dyDescent="0.2">
      <c r="A17" s="26" t="s">
        <v>7</v>
      </c>
      <c r="B17" s="14" t="s">
        <v>8</v>
      </c>
      <c r="C17" s="27" t="s">
        <v>9</v>
      </c>
      <c r="D17" s="28" t="s">
        <v>10</v>
      </c>
      <c r="E17" s="28" t="s">
        <v>11</v>
      </c>
      <c r="F17" s="28" t="s">
        <v>12</v>
      </c>
      <c r="G17" s="27" t="s">
        <v>13</v>
      </c>
      <c r="H17" s="28" t="s">
        <v>14</v>
      </c>
      <c r="I17" s="28" t="s">
        <v>15</v>
      </c>
      <c r="J17" s="27" t="s">
        <v>16</v>
      </c>
      <c r="K17" s="28" t="s">
        <v>17</v>
      </c>
      <c r="L17" s="28" t="s">
        <v>18</v>
      </c>
      <c r="M17" s="28" t="s">
        <v>19</v>
      </c>
      <c r="N17" s="28" t="s">
        <v>20</v>
      </c>
      <c r="O17" s="29" t="s">
        <v>21</v>
      </c>
      <c r="P17" s="14" t="s">
        <v>22</v>
      </c>
      <c r="Q17" s="28" t="s">
        <v>23</v>
      </c>
      <c r="R17" s="30" t="s">
        <v>24</v>
      </c>
    </row>
    <row r="18" spans="1:18" ht="12.75" customHeight="1" x14ac:dyDescent="0.2">
      <c r="A18" s="31" t="s">
        <v>25</v>
      </c>
      <c r="B18" s="32" t="s">
        <v>26</v>
      </c>
      <c r="C18" s="33">
        <v>3040584</v>
      </c>
      <c r="D18" s="33">
        <f>+C18</f>
        <v>3040584</v>
      </c>
      <c r="E18" s="34">
        <v>252314.23</v>
      </c>
      <c r="F18" s="34">
        <v>251067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f t="shared" ref="Q18:Q50" si="0">SUM(E18:P18)</f>
        <v>503381.23</v>
      </c>
      <c r="R18" s="35">
        <f t="shared" ref="R18:R34" si="1">+D18-Q18</f>
        <v>2537202.77</v>
      </c>
    </row>
    <row r="19" spans="1:18" ht="12.75" customHeight="1" x14ac:dyDescent="0.2">
      <c r="A19" s="31" t="s">
        <v>27</v>
      </c>
      <c r="B19" s="32" t="s">
        <v>28</v>
      </c>
      <c r="C19" s="33">
        <v>1266000</v>
      </c>
      <c r="D19" s="33">
        <f t="shared" ref="D19:D34" si="2">+C19</f>
        <v>1266000</v>
      </c>
      <c r="E19" s="34">
        <v>93677.42</v>
      </c>
      <c r="F19" s="34">
        <v>96300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f t="shared" si="0"/>
        <v>189977.41999999998</v>
      </c>
      <c r="R19" s="35">
        <f t="shared" si="1"/>
        <v>1076022.58</v>
      </c>
    </row>
    <row r="20" spans="1:18" ht="12.75" customHeight="1" x14ac:dyDescent="0.2">
      <c r="A20" s="31" t="s">
        <v>29</v>
      </c>
      <c r="B20" s="32" t="s">
        <v>30</v>
      </c>
      <c r="C20" s="33">
        <v>10470</v>
      </c>
      <c r="D20" s="33">
        <f t="shared" si="2"/>
        <v>10470</v>
      </c>
      <c r="E20" s="34">
        <v>470</v>
      </c>
      <c r="F20" s="34">
        <v>470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f t="shared" si="0"/>
        <v>940</v>
      </c>
      <c r="R20" s="35">
        <f t="shared" si="1"/>
        <v>9530</v>
      </c>
    </row>
    <row r="21" spans="1:18" ht="12.75" customHeight="1" x14ac:dyDescent="0.2">
      <c r="A21" s="31" t="s">
        <v>31</v>
      </c>
      <c r="B21" s="32" t="s">
        <v>32</v>
      </c>
      <c r="C21" s="33">
        <v>36000</v>
      </c>
      <c r="D21" s="33">
        <f t="shared" si="2"/>
        <v>36000</v>
      </c>
      <c r="E21" s="34">
        <v>3000</v>
      </c>
      <c r="F21" s="34">
        <v>3000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f t="shared" si="0"/>
        <v>6000</v>
      </c>
      <c r="R21" s="35">
        <f t="shared" si="1"/>
        <v>30000</v>
      </c>
    </row>
    <row r="22" spans="1:18" ht="12.75" customHeight="1" x14ac:dyDescent="0.2">
      <c r="A22" s="31" t="s">
        <v>33</v>
      </c>
      <c r="B22" s="32" t="s">
        <v>34</v>
      </c>
      <c r="C22" s="33">
        <v>1461000</v>
      </c>
      <c r="D22" s="33">
        <f t="shared" si="2"/>
        <v>1461000</v>
      </c>
      <c r="E22" s="34">
        <v>120517.74</v>
      </c>
      <c r="F22" s="34">
        <v>120400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f t="shared" si="0"/>
        <v>240917.74</v>
      </c>
      <c r="R22" s="35">
        <f t="shared" si="1"/>
        <v>1220082.26</v>
      </c>
    </row>
    <row r="23" spans="1:18" ht="12.75" customHeight="1" x14ac:dyDescent="0.2">
      <c r="A23" s="31">
        <v>29</v>
      </c>
      <c r="B23" s="36" t="s">
        <v>35</v>
      </c>
      <c r="C23" s="33">
        <v>145200</v>
      </c>
      <c r="D23" s="33">
        <v>185200</v>
      </c>
      <c r="E23" s="34">
        <v>0</v>
      </c>
      <c r="F23" s="34">
        <v>17200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f t="shared" si="0"/>
        <v>17200</v>
      </c>
      <c r="R23" s="35">
        <f t="shared" si="1"/>
        <v>168000</v>
      </c>
    </row>
    <row r="24" spans="1:18" ht="12.75" customHeight="1" x14ac:dyDescent="0.2">
      <c r="A24" s="31" t="s">
        <v>36</v>
      </c>
      <c r="B24" s="32" t="s">
        <v>37</v>
      </c>
      <c r="C24" s="33">
        <v>484032</v>
      </c>
      <c r="D24" s="33">
        <f t="shared" si="2"/>
        <v>484032</v>
      </c>
      <c r="E24" s="34">
        <v>38896.01</v>
      </c>
      <c r="F24" s="34">
        <v>35131.879999999997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f t="shared" si="0"/>
        <v>74027.89</v>
      </c>
      <c r="R24" s="35">
        <f t="shared" si="1"/>
        <v>410004.11</v>
      </c>
    </row>
    <row r="25" spans="1:18" ht="12.75" customHeight="1" x14ac:dyDescent="0.2">
      <c r="A25" s="31" t="s">
        <v>38</v>
      </c>
      <c r="B25" s="32" t="s">
        <v>39</v>
      </c>
      <c r="C25" s="33">
        <v>10800</v>
      </c>
      <c r="D25" s="33">
        <f t="shared" si="2"/>
        <v>10800</v>
      </c>
      <c r="E25" s="34">
        <v>470</v>
      </c>
      <c r="F25" s="34">
        <v>505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f t="shared" si="0"/>
        <v>975</v>
      </c>
      <c r="R25" s="35">
        <f t="shared" si="1"/>
        <v>9825</v>
      </c>
    </row>
    <row r="26" spans="1:18" ht="12.75" customHeight="1" x14ac:dyDescent="0.2">
      <c r="A26" s="31" t="s">
        <v>40</v>
      </c>
      <c r="B26" s="32" t="s">
        <v>41</v>
      </c>
      <c r="C26" s="33">
        <v>229888</v>
      </c>
      <c r="D26" s="33">
        <f t="shared" si="2"/>
        <v>229888</v>
      </c>
      <c r="E26" s="34">
        <v>18049.22</v>
      </c>
      <c r="F26" s="34">
        <v>18049.22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f t="shared" si="0"/>
        <v>36098.44</v>
      </c>
      <c r="R26" s="35">
        <f t="shared" si="1"/>
        <v>193789.56</v>
      </c>
    </row>
    <row r="27" spans="1:18" ht="12.75" customHeight="1" x14ac:dyDescent="0.2">
      <c r="A27" s="58" t="s">
        <v>194</v>
      </c>
      <c r="B27" s="32" t="s">
        <v>195</v>
      </c>
      <c r="C27" s="33">
        <v>0</v>
      </c>
      <c r="D27" s="33">
        <v>40000</v>
      </c>
      <c r="E27" s="34">
        <v>1598.07</v>
      </c>
      <c r="F27" s="34">
        <v>1032.68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f t="shared" si="0"/>
        <v>2630.75</v>
      </c>
      <c r="R27" s="35">
        <f t="shared" si="1"/>
        <v>37369.25</v>
      </c>
    </row>
    <row r="28" spans="1:18" ht="12.75" customHeight="1" x14ac:dyDescent="0.2">
      <c r="A28" s="31" t="s">
        <v>42</v>
      </c>
      <c r="B28" s="32" t="s">
        <v>43</v>
      </c>
      <c r="C28" s="37">
        <v>669820</v>
      </c>
      <c r="D28" s="33">
        <f t="shared" si="2"/>
        <v>669820</v>
      </c>
      <c r="E28" s="34">
        <v>54375.13</v>
      </c>
      <c r="F28" s="34">
        <v>54171.33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f t="shared" si="0"/>
        <v>108546.45999999999</v>
      </c>
      <c r="R28" s="35">
        <f t="shared" si="1"/>
        <v>561273.54</v>
      </c>
    </row>
    <row r="29" spans="1:18" ht="12.75" customHeight="1" x14ac:dyDescent="0.2">
      <c r="A29" s="31">
        <v>55</v>
      </c>
      <c r="B29" s="36" t="s">
        <v>44</v>
      </c>
      <c r="C29" s="37">
        <v>18000</v>
      </c>
      <c r="D29" s="33">
        <f t="shared" si="2"/>
        <v>18000</v>
      </c>
      <c r="E29" s="34">
        <v>0</v>
      </c>
      <c r="F29" s="34">
        <v>1021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f t="shared" si="0"/>
        <v>1021</v>
      </c>
      <c r="R29" s="35">
        <f t="shared" si="1"/>
        <v>16979</v>
      </c>
    </row>
    <row r="30" spans="1:18" ht="12.75" customHeight="1" x14ac:dyDescent="0.2">
      <c r="A30" s="31" t="s">
        <v>45</v>
      </c>
      <c r="B30" s="32" t="s">
        <v>46</v>
      </c>
      <c r="C30" s="37">
        <v>14400</v>
      </c>
      <c r="D30" s="33">
        <f t="shared" si="2"/>
        <v>14400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f t="shared" si="0"/>
        <v>0</v>
      </c>
      <c r="R30" s="35">
        <f t="shared" si="1"/>
        <v>14400</v>
      </c>
    </row>
    <row r="31" spans="1:18" ht="12.75" customHeight="1" x14ac:dyDescent="0.2">
      <c r="A31" s="31" t="s">
        <v>47</v>
      </c>
      <c r="B31" s="32" t="s">
        <v>48</v>
      </c>
      <c r="C31" s="37">
        <v>72000</v>
      </c>
      <c r="D31" s="33">
        <f t="shared" si="2"/>
        <v>72000</v>
      </c>
      <c r="E31" s="34">
        <v>6000</v>
      </c>
      <c r="F31" s="34">
        <v>6000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f t="shared" si="0"/>
        <v>12000</v>
      </c>
      <c r="R31" s="35">
        <f t="shared" si="1"/>
        <v>60000</v>
      </c>
    </row>
    <row r="32" spans="1:18" ht="12.75" customHeight="1" x14ac:dyDescent="0.2">
      <c r="A32" s="31" t="s">
        <v>49</v>
      </c>
      <c r="B32" s="32" t="s">
        <v>50</v>
      </c>
      <c r="C32" s="37">
        <v>522093</v>
      </c>
      <c r="D32" s="33">
        <f t="shared" si="2"/>
        <v>522093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f t="shared" si="0"/>
        <v>0</v>
      </c>
      <c r="R32" s="35">
        <f t="shared" si="1"/>
        <v>522093</v>
      </c>
    </row>
    <row r="33" spans="1:18" ht="12.75" customHeight="1" x14ac:dyDescent="0.2">
      <c r="A33" s="31" t="s">
        <v>51</v>
      </c>
      <c r="B33" s="32" t="s">
        <v>52</v>
      </c>
      <c r="C33" s="37">
        <v>522093</v>
      </c>
      <c r="D33" s="33">
        <f t="shared" si="2"/>
        <v>522093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f t="shared" si="0"/>
        <v>0</v>
      </c>
      <c r="R33" s="35">
        <f t="shared" si="1"/>
        <v>522093</v>
      </c>
    </row>
    <row r="34" spans="1:18" ht="12.75" customHeight="1" x14ac:dyDescent="0.2">
      <c r="A34" s="31" t="s">
        <v>53</v>
      </c>
      <c r="B34" s="32" t="s">
        <v>54</v>
      </c>
      <c r="C34" s="37">
        <v>16600</v>
      </c>
      <c r="D34" s="33">
        <f t="shared" si="2"/>
        <v>16600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f t="shared" si="0"/>
        <v>0</v>
      </c>
      <c r="R34" s="35">
        <f t="shared" si="1"/>
        <v>16600</v>
      </c>
    </row>
    <row r="35" spans="1:18" ht="12.75" customHeight="1" x14ac:dyDescent="0.2">
      <c r="A35" s="38"/>
      <c r="B35" s="39" t="s">
        <v>55</v>
      </c>
      <c r="C35" s="40">
        <f>SUM(C18:C34)</f>
        <v>8518980</v>
      </c>
      <c r="D35" s="40">
        <f>SUM(D18:D34)</f>
        <v>8598980</v>
      </c>
      <c r="E35" s="40">
        <f>SUM(E18:E34)</f>
        <v>589367.81999999995</v>
      </c>
      <c r="F35" s="40">
        <f>SUM(F18:F34)</f>
        <v>604348.11</v>
      </c>
      <c r="G35" s="40">
        <f t="shared" ref="G35:P35" si="3">SUM(G18:G34)</f>
        <v>0</v>
      </c>
      <c r="H35" s="40">
        <f t="shared" si="3"/>
        <v>0</v>
      </c>
      <c r="I35" s="40">
        <f t="shared" si="3"/>
        <v>0</v>
      </c>
      <c r="J35" s="40">
        <f t="shared" si="3"/>
        <v>0</v>
      </c>
      <c r="K35" s="40">
        <f t="shared" si="3"/>
        <v>0</v>
      </c>
      <c r="L35" s="40">
        <f t="shared" si="3"/>
        <v>0</v>
      </c>
      <c r="M35" s="40">
        <f>SUM(M18:M34)</f>
        <v>0</v>
      </c>
      <c r="N35" s="40">
        <f>SUM(N18:N34)</f>
        <v>0</v>
      </c>
      <c r="O35" s="40">
        <f t="shared" si="3"/>
        <v>0</v>
      </c>
      <c r="P35" s="40">
        <f t="shared" si="3"/>
        <v>0</v>
      </c>
      <c r="Q35" s="40">
        <f t="shared" si="0"/>
        <v>1193715.93</v>
      </c>
      <c r="R35" s="41">
        <f>SUM(R18:R34)</f>
        <v>7405264.0700000003</v>
      </c>
    </row>
    <row r="36" spans="1:18" ht="12.75" customHeight="1" x14ac:dyDescent="0.2">
      <c r="A36" s="31" t="s">
        <v>56</v>
      </c>
      <c r="B36" s="32" t="s">
        <v>57</v>
      </c>
      <c r="C36" s="33">
        <v>550000</v>
      </c>
      <c r="D36" s="33">
        <f>+C36</f>
        <v>550000</v>
      </c>
      <c r="E36" s="34">
        <v>28975.49</v>
      </c>
      <c r="F36" s="34">
        <v>36263.660000000003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f t="shared" si="0"/>
        <v>65239.150000000009</v>
      </c>
      <c r="R36" s="35">
        <f t="shared" ref="R36:R65" si="4">+D36-Q36</f>
        <v>484760.85</v>
      </c>
    </row>
    <row r="37" spans="1:18" ht="12.75" customHeight="1" x14ac:dyDescent="0.2">
      <c r="A37" s="31">
        <v>112</v>
      </c>
      <c r="B37" s="32" t="s">
        <v>58</v>
      </c>
      <c r="C37" s="33">
        <v>15000</v>
      </c>
      <c r="D37" s="33">
        <f t="shared" ref="D37:D65" si="5">+C37</f>
        <v>15000</v>
      </c>
      <c r="E37" s="34">
        <v>19.600000000000001</v>
      </c>
      <c r="F37" s="34">
        <v>234.6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f t="shared" si="0"/>
        <v>254.2</v>
      </c>
      <c r="R37" s="35">
        <f t="shared" si="4"/>
        <v>14745.8</v>
      </c>
    </row>
    <row r="38" spans="1:18" ht="12.75" customHeight="1" x14ac:dyDescent="0.2">
      <c r="A38" s="31" t="s">
        <v>59</v>
      </c>
      <c r="B38" s="32" t="s">
        <v>60</v>
      </c>
      <c r="C38" s="33">
        <v>210000</v>
      </c>
      <c r="D38" s="33">
        <f t="shared" si="5"/>
        <v>210000</v>
      </c>
      <c r="E38" s="34">
        <v>2909.19</v>
      </c>
      <c r="F38" s="34">
        <v>8933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f t="shared" si="0"/>
        <v>11842.19</v>
      </c>
      <c r="R38" s="35">
        <f t="shared" si="4"/>
        <v>198157.81</v>
      </c>
    </row>
    <row r="39" spans="1:18" ht="12.75" customHeight="1" x14ac:dyDescent="0.2">
      <c r="A39" s="31" t="s">
        <v>61</v>
      </c>
      <c r="B39" s="32" t="s">
        <v>62</v>
      </c>
      <c r="C39" s="33">
        <v>5000</v>
      </c>
      <c r="D39" s="33">
        <f t="shared" si="5"/>
        <v>5000</v>
      </c>
      <c r="E39" s="34">
        <v>36</v>
      </c>
      <c r="F39" s="34">
        <v>174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f t="shared" si="0"/>
        <v>210</v>
      </c>
      <c r="R39" s="35">
        <f t="shared" si="4"/>
        <v>4790</v>
      </c>
    </row>
    <row r="40" spans="1:18" ht="12.75" customHeight="1" x14ac:dyDescent="0.2">
      <c r="A40" s="31">
        <v>115</v>
      </c>
      <c r="B40" s="32" t="s">
        <v>63</v>
      </c>
      <c r="C40" s="33">
        <v>5000</v>
      </c>
      <c r="D40" s="33">
        <v>5000</v>
      </c>
      <c r="E40" s="34">
        <v>20</v>
      </c>
      <c r="F40" s="34">
        <v>740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f t="shared" si="0"/>
        <v>760</v>
      </c>
      <c r="R40" s="35">
        <f t="shared" si="4"/>
        <v>4240</v>
      </c>
    </row>
    <row r="41" spans="1:18" ht="12.75" customHeight="1" x14ac:dyDescent="0.2">
      <c r="A41" s="31" t="s">
        <v>64</v>
      </c>
      <c r="B41" s="32" t="s">
        <v>65</v>
      </c>
      <c r="C41" s="33">
        <v>50000</v>
      </c>
      <c r="D41" s="33">
        <f t="shared" si="5"/>
        <v>50000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f t="shared" si="0"/>
        <v>0</v>
      </c>
      <c r="R41" s="35">
        <f t="shared" si="4"/>
        <v>50000</v>
      </c>
    </row>
    <row r="42" spans="1:18" ht="12.75" customHeight="1" x14ac:dyDescent="0.2">
      <c r="A42" s="31" t="s">
        <v>66</v>
      </c>
      <c r="B42" s="32" t="s">
        <v>67</v>
      </c>
      <c r="C42" s="33">
        <v>25000</v>
      </c>
      <c r="D42" s="33">
        <v>25000</v>
      </c>
      <c r="E42" s="34">
        <v>238.8</v>
      </c>
      <c r="F42" s="34">
        <v>1286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f t="shared" si="0"/>
        <v>1524.8</v>
      </c>
      <c r="R42" s="35">
        <f t="shared" si="4"/>
        <v>23475.200000000001</v>
      </c>
    </row>
    <row r="43" spans="1:18" ht="12.75" customHeight="1" x14ac:dyDescent="0.2">
      <c r="A43" s="31" t="s">
        <v>68</v>
      </c>
      <c r="B43" s="32" t="s">
        <v>69</v>
      </c>
      <c r="C43" s="34">
        <v>210000</v>
      </c>
      <c r="D43" s="33">
        <v>210000</v>
      </c>
      <c r="E43" s="34">
        <v>0</v>
      </c>
      <c r="F43" s="34">
        <v>4331.8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f t="shared" si="0"/>
        <v>4331.8</v>
      </c>
      <c r="R43" s="35">
        <f t="shared" si="4"/>
        <v>205668.2</v>
      </c>
    </row>
    <row r="44" spans="1:18" ht="12.75" customHeight="1" x14ac:dyDescent="0.2">
      <c r="A44" s="31">
        <v>134</v>
      </c>
      <c r="B44" s="32" t="s">
        <v>70</v>
      </c>
      <c r="C44" s="34">
        <v>15000</v>
      </c>
      <c r="D44" s="33">
        <f t="shared" si="5"/>
        <v>15000</v>
      </c>
      <c r="E44" s="34">
        <v>0</v>
      </c>
      <c r="F44" s="34">
        <v>288.08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f t="shared" si="0"/>
        <v>288.08</v>
      </c>
      <c r="R44" s="35">
        <f t="shared" si="4"/>
        <v>14711.92</v>
      </c>
    </row>
    <row r="45" spans="1:18" ht="12.75" customHeight="1" x14ac:dyDescent="0.2">
      <c r="A45" s="31" t="s">
        <v>71</v>
      </c>
      <c r="B45" s="32" t="s">
        <v>72</v>
      </c>
      <c r="C45" s="34">
        <v>10000</v>
      </c>
      <c r="D45" s="33">
        <f t="shared" si="5"/>
        <v>10000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f t="shared" si="0"/>
        <v>0</v>
      </c>
      <c r="R45" s="35">
        <f t="shared" si="4"/>
        <v>10000</v>
      </c>
    </row>
    <row r="46" spans="1:18" ht="12.75" customHeight="1" x14ac:dyDescent="0.2">
      <c r="A46" s="31" t="s">
        <v>73</v>
      </c>
      <c r="B46" s="32" t="s">
        <v>74</v>
      </c>
      <c r="C46" s="34">
        <v>785000</v>
      </c>
      <c r="D46" s="33">
        <f t="shared" si="5"/>
        <v>785000</v>
      </c>
      <c r="E46" s="34">
        <v>0</v>
      </c>
      <c r="F46" s="34">
        <v>326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f t="shared" si="0"/>
        <v>326</v>
      </c>
      <c r="R46" s="35">
        <f t="shared" si="4"/>
        <v>784674</v>
      </c>
    </row>
    <row r="47" spans="1:18" ht="12.75" customHeight="1" x14ac:dyDescent="0.2">
      <c r="A47" s="31" t="s">
        <v>75</v>
      </c>
      <c r="B47" s="32" t="s">
        <v>76</v>
      </c>
      <c r="C47" s="34">
        <v>430000</v>
      </c>
      <c r="D47" s="33">
        <v>430000</v>
      </c>
      <c r="E47" s="34">
        <v>173671.16</v>
      </c>
      <c r="F47" s="34">
        <v>126765.37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f t="shared" si="0"/>
        <v>300436.53000000003</v>
      </c>
      <c r="R47" s="35">
        <f t="shared" si="4"/>
        <v>129563.46999999997</v>
      </c>
    </row>
    <row r="48" spans="1:18" ht="12.75" customHeight="1" x14ac:dyDescent="0.2">
      <c r="A48" s="31" t="s">
        <v>77</v>
      </c>
      <c r="B48" s="32" t="s">
        <v>78</v>
      </c>
      <c r="C48" s="34">
        <v>60000</v>
      </c>
      <c r="D48" s="33">
        <v>60000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f t="shared" si="0"/>
        <v>0</v>
      </c>
      <c r="R48" s="35">
        <f t="shared" si="4"/>
        <v>60000</v>
      </c>
    </row>
    <row r="49" spans="1:18" ht="12.75" customHeight="1" x14ac:dyDescent="0.2">
      <c r="A49" s="31" t="s">
        <v>79</v>
      </c>
      <c r="B49" s="32" t="s">
        <v>80</v>
      </c>
      <c r="C49" s="34">
        <v>10000</v>
      </c>
      <c r="D49" s="33">
        <f t="shared" si="5"/>
        <v>10000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f t="shared" si="0"/>
        <v>0</v>
      </c>
      <c r="R49" s="35">
        <f t="shared" si="4"/>
        <v>10000</v>
      </c>
    </row>
    <row r="50" spans="1:18" ht="12.75" customHeight="1" x14ac:dyDescent="0.2">
      <c r="A50" s="31" t="s">
        <v>81</v>
      </c>
      <c r="B50" s="32" t="s">
        <v>82</v>
      </c>
      <c r="C50" s="34">
        <v>200000</v>
      </c>
      <c r="D50" s="33">
        <f t="shared" si="5"/>
        <v>200000</v>
      </c>
      <c r="E50" s="34">
        <v>0</v>
      </c>
      <c r="F50" s="34">
        <v>17365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f t="shared" si="0"/>
        <v>17365</v>
      </c>
      <c r="R50" s="35">
        <f t="shared" si="4"/>
        <v>182635</v>
      </c>
    </row>
    <row r="51" spans="1:18" ht="12.75" customHeight="1" x14ac:dyDescent="0.2">
      <c r="A51" s="31">
        <v>168</v>
      </c>
      <c r="B51" s="32" t="s">
        <v>83</v>
      </c>
      <c r="C51" s="34">
        <v>25000</v>
      </c>
      <c r="D51" s="33">
        <f t="shared" si="5"/>
        <v>25000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f t="shared" ref="Q51:Q113" si="6">SUM(E51:P51)</f>
        <v>0</v>
      </c>
      <c r="R51" s="35">
        <f t="shared" si="4"/>
        <v>25000</v>
      </c>
    </row>
    <row r="52" spans="1:18" ht="12.75" customHeight="1" x14ac:dyDescent="0.2">
      <c r="A52" s="31" t="s">
        <v>84</v>
      </c>
      <c r="B52" s="32" t="s">
        <v>85</v>
      </c>
      <c r="C52" s="34">
        <v>80000</v>
      </c>
      <c r="D52" s="33">
        <v>80000</v>
      </c>
      <c r="E52" s="34">
        <v>0</v>
      </c>
      <c r="F52" s="34">
        <v>7170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f t="shared" si="6"/>
        <v>7170</v>
      </c>
      <c r="R52" s="35">
        <f t="shared" si="4"/>
        <v>72830</v>
      </c>
    </row>
    <row r="53" spans="1:18" ht="12.75" customHeight="1" x14ac:dyDescent="0.2">
      <c r="A53" s="31">
        <v>171</v>
      </c>
      <c r="B53" s="32" t="s">
        <v>86</v>
      </c>
      <c r="C53" s="34">
        <v>539220</v>
      </c>
      <c r="D53" s="33">
        <v>539220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f t="shared" si="6"/>
        <v>0</v>
      </c>
      <c r="R53" s="35">
        <f t="shared" si="4"/>
        <v>539220</v>
      </c>
    </row>
    <row r="54" spans="1:18" ht="12.75" customHeight="1" x14ac:dyDescent="0.2">
      <c r="A54" s="31" t="s">
        <v>87</v>
      </c>
      <c r="B54" s="32" t="s">
        <v>88</v>
      </c>
      <c r="C54" s="34">
        <v>140000</v>
      </c>
      <c r="D54" s="33">
        <v>140000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f t="shared" si="6"/>
        <v>0</v>
      </c>
      <c r="R54" s="35">
        <f t="shared" si="4"/>
        <v>140000</v>
      </c>
    </row>
    <row r="55" spans="1:18" ht="12.75" customHeight="1" x14ac:dyDescent="0.2">
      <c r="A55" s="31">
        <v>182</v>
      </c>
      <c r="B55" s="32" t="s">
        <v>197</v>
      </c>
      <c r="C55" s="34">
        <v>0</v>
      </c>
      <c r="D55" s="33">
        <v>30000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f t="shared" si="6"/>
        <v>0</v>
      </c>
      <c r="R55" s="35">
        <f t="shared" si="4"/>
        <v>30000</v>
      </c>
    </row>
    <row r="56" spans="1:18" ht="12.75" customHeight="1" x14ac:dyDescent="0.2">
      <c r="A56" s="31" t="s">
        <v>89</v>
      </c>
      <c r="B56" s="32" t="s">
        <v>90</v>
      </c>
      <c r="C56" s="34">
        <v>51000</v>
      </c>
      <c r="D56" s="33">
        <v>51000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f t="shared" si="6"/>
        <v>0</v>
      </c>
      <c r="R56" s="35">
        <f t="shared" si="4"/>
        <v>51000</v>
      </c>
    </row>
    <row r="57" spans="1:18" ht="12.75" customHeight="1" x14ac:dyDescent="0.2">
      <c r="A57" s="31">
        <v>185</v>
      </c>
      <c r="B57" s="32" t="s">
        <v>91</v>
      </c>
      <c r="C57" s="34">
        <v>15000</v>
      </c>
      <c r="D57" s="33">
        <f t="shared" si="5"/>
        <v>15000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f t="shared" si="6"/>
        <v>0</v>
      </c>
      <c r="R57" s="35">
        <f t="shared" si="4"/>
        <v>15000</v>
      </c>
    </row>
    <row r="58" spans="1:18" ht="12.75" customHeight="1" x14ac:dyDescent="0.2">
      <c r="A58" s="31">
        <v>186</v>
      </c>
      <c r="B58" s="32" t="s">
        <v>92</v>
      </c>
      <c r="C58" s="34">
        <v>20000</v>
      </c>
      <c r="D58" s="33">
        <v>20000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f t="shared" si="6"/>
        <v>0</v>
      </c>
      <c r="R58" s="35">
        <f t="shared" si="4"/>
        <v>20000</v>
      </c>
    </row>
    <row r="59" spans="1:18" ht="12.75" customHeight="1" x14ac:dyDescent="0.2">
      <c r="A59" s="31">
        <v>188</v>
      </c>
      <c r="B59" s="32" t="s">
        <v>93</v>
      </c>
      <c r="C59" s="34">
        <v>850000</v>
      </c>
      <c r="D59" s="33">
        <v>600000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f t="shared" si="6"/>
        <v>0</v>
      </c>
      <c r="R59" s="35">
        <f t="shared" si="4"/>
        <v>600000</v>
      </c>
    </row>
    <row r="60" spans="1:18" ht="12.75" customHeight="1" x14ac:dyDescent="0.2">
      <c r="A60" s="31">
        <v>189</v>
      </c>
      <c r="B60" s="32" t="s">
        <v>94</v>
      </c>
      <c r="C60" s="34">
        <v>150000</v>
      </c>
      <c r="D60" s="33">
        <v>150000</v>
      </c>
      <c r="E60" s="34">
        <v>0</v>
      </c>
      <c r="F60" s="34">
        <v>3753.36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f t="shared" si="6"/>
        <v>3753.36</v>
      </c>
      <c r="R60" s="35">
        <f t="shared" si="4"/>
        <v>146246.64000000001</v>
      </c>
    </row>
    <row r="61" spans="1:18" ht="12.75" customHeight="1" x14ac:dyDescent="0.2">
      <c r="A61" s="31" t="s">
        <v>95</v>
      </c>
      <c r="B61" s="32" t="s">
        <v>96</v>
      </c>
      <c r="C61" s="34">
        <v>230000</v>
      </c>
      <c r="D61" s="33">
        <v>230000</v>
      </c>
      <c r="E61" s="34">
        <v>0</v>
      </c>
      <c r="F61" s="34">
        <v>121820.43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f t="shared" si="6"/>
        <v>121820.43</v>
      </c>
      <c r="R61" s="35">
        <f t="shared" si="4"/>
        <v>108179.57</v>
      </c>
    </row>
    <row r="62" spans="1:18" ht="12.75" customHeight="1" x14ac:dyDescent="0.2">
      <c r="A62" s="31" t="s">
        <v>97</v>
      </c>
      <c r="B62" s="32" t="s">
        <v>98</v>
      </c>
      <c r="C62" s="34">
        <v>26000</v>
      </c>
      <c r="D62" s="33">
        <f t="shared" si="5"/>
        <v>26000</v>
      </c>
      <c r="E62" s="34">
        <v>0</v>
      </c>
      <c r="F62" s="34">
        <v>120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f t="shared" si="6"/>
        <v>120</v>
      </c>
      <c r="R62" s="35">
        <f t="shared" si="4"/>
        <v>25880</v>
      </c>
    </row>
    <row r="63" spans="1:18" ht="12.75" customHeight="1" x14ac:dyDescent="0.2">
      <c r="A63" s="31" t="s">
        <v>99</v>
      </c>
      <c r="B63" s="32" t="s">
        <v>100</v>
      </c>
      <c r="C63" s="34">
        <v>25000</v>
      </c>
      <c r="D63" s="33">
        <v>25000</v>
      </c>
      <c r="E63" s="34">
        <v>0</v>
      </c>
      <c r="F63" s="34">
        <v>1488.22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f t="shared" si="6"/>
        <v>1488.22</v>
      </c>
      <c r="R63" s="35">
        <f t="shared" si="4"/>
        <v>23511.78</v>
      </c>
    </row>
    <row r="64" spans="1:18" ht="12.75" customHeight="1" x14ac:dyDescent="0.2">
      <c r="A64" s="31">
        <v>197</v>
      </c>
      <c r="B64" s="32" t="s">
        <v>101</v>
      </c>
      <c r="C64" s="34">
        <v>850000</v>
      </c>
      <c r="D64" s="33">
        <v>990000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f t="shared" si="6"/>
        <v>0</v>
      </c>
      <c r="R64" s="35">
        <f t="shared" si="4"/>
        <v>990000</v>
      </c>
    </row>
    <row r="65" spans="1:18" ht="12.75" customHeight="1" x14ac:dyDescent="0.2">
      <c r="A65" s="31" t="s">
        <v>102</v>
      </c>
      <c r="B65" s="32" t="s">
        <v>103</v>
      </c>
      <c r="C65" s="34">
        <v>70000</v>
      </c>
      <c r="D65" s="33">
        <f t="shared" si="5"/>
        <v>70000</v>
      </c>
      <c r="E65" s="34">
        <v>189.74</v>
      </c>
      <c r="F65" s="34">
        <v>302.24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f t="shared" si="6"/>
        <v>491.98</v>
      </c>
      <c r="R65" s="35">
        <f t="shared" si="4"/>
        <v>69508.02</v>
      </c>
    </row>
    <row r="66" spans="1:18" ht="12.75" customHeight="1" x14ac:dyDescent="0.2">
      <c r="A66" s="38"/>
      <c r="B66" s="39" t="s">
        <v>104</v>
      </c>
      <c r="C66" s="40">
        <f t="shared" ref="C66:P66" si="7">SUM(C36:C65)</f>
        <v>5651220</v>
      </c>
      <c r="D66" s="40">
        <f t="shared" si="7"/>
        <v>5571220</v>
      </c>
      <c r="E66" s="40">
        <f t="shared" si="7"/>
        <v>206059.97999999998</v>
      </c>
      <c r="F66" s="40">
        <f t="shared" si="7"/>
        <v>331361.75999999995</v>
      </c>
      <c r="G66" s="40">
        <f t="shared" si="7"/>
        <v>0</v>
      </c>
      <c r="H66" s="40">
        <f t="shared" si="7"/>
        <v>0</v>
      </c>
      <c r="I66" s="40">
        <f t="shared" si="7"/>
        <v>0</v>
      </c>
      <c r="J66" s="40">
        <f t="shared" si="7"/>
        <v>0</v>
      </c>
      <c r="K66" s="40">
        <f t="shared" si="7"/>
        <v>0</v>
      </c>
      <c r="L66" s="40">
        <f t="shared" si="7"/>
        <v>0</v>
      </c>
      <c r="M66" s="40">
        <f t="shared" si="7"/>
        <v>0</v>
      </c>
      <c r="N66" s="40">
        <f t="shared" si="7"/>
        <v>0</v>
      </c>
      <c r="O66" s="40">
        <f t="shared" si="7"/>
        <v>0</v>
      </c>
      <c r="P66" s="40">
        <f t="shared" si="7"/>
        <v>0</v>
      </c>
      <c r="Q66" s="40">
        <f t="shared" si="6"/>
        <v>537421.74</v>
      </c>
      <c r="R66" s="41">
        <f>SUM(R36:R65)</f>
        <v>5033798.26</v>
      </c>
    </row>
    <row r="67" spans="1:18" ht="12.75" customHeight="1" x14ac:dyDescent="0.2">
      <c r="A67" s="31" t="s">
        <v>105</v>
      </c>
      <c r="B67" s="32" t="s">
        <v>106</v>
      </c>
      <c r="C67" s="34">
        <v>80000</v>
      </c>
      <c r="D67" s="34">
        <f>+C67</f>
        <v>80000</v>
      </c>
      <c r="E67" s="34">
        <v>937.5</v>
      </c>
      <c r="F67" s="34">
        <v>2465.9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f t="shared" si="6"/>
        <v>3403.4</v>
      </c>
      <c r="R67" s="35">
        <f t="shared" ref="R67:R101" si="8">+D67-Q67</f>
        <v>76596.600000000006</v>
      </c>
    </row>
    <row r="68" spans="1:18" ht="12.75" customHeight="1" x14ac:dyDescent="0.2">
      <c r="A68" s="31" t="s">
        <v>107</v>
      </c>
      <c r="B68" s="32" t="s">
        <v>108</v>
      </c>
      <c r="C68" s="34">
        <v>15000</v>
      </c>
      <c r="D68" s="34">
        <f t="shared" ref="D68:D98" si="9">+C68</f>
        <v>15000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f t="shared" si="6"/>
        <v>0</v>
      </c>
      <c r="R68" s="35">
        <f t="shared" si="8"/>
        <v>15000</v>
      </c>
    </row>
    <row r="69" spans="1:18" ht="12.75" customHeight="1" x14ac:dyDescent="0.2">
      <c r="A69" s="31" t="s">
        <v>109</v>
      </c>
      <c r="B69" s="32" t="s">
        <v>110</v>
      </c>
      <c r="C69" s="34">
        <v>25000</v>
      </c>
      <c r="D69" s="34">
        <f t="shared" si="9"/>
        <v>25000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f t="shared" si="6"/>
        <v>0</v>
      </c>
      <c r="R69" s="35">
        <f t="shared" si="8"/>
        <v>25000</v>
      </c>
    </row>
    <row r="70" spans="1:18" ht="12.75" customHeight="1" x14ac:dyDescent="0.2">
      <c r="A70" s="31">
        <v>224</v>
      </c>
      <c r="B70" s="32" t="s">
        <v>111</v>
      </c>
      <c r="C70" s="34">
        <v>5000</v>
      </c>
      <c r="D70" s="34">
        <f t="shared" si="9"/>
        <v>5000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f t="shared" si="6"/>
        <v>0</v>
      </c>
      <c r="R70" s="35">
        <f t="shared" si="8"/>
        <v>5000</v>
      </c>
    </row>
    <row r="71" spans="1:18" ht="12.75" customHeight="1" x14ac:dyDescent="0.2">
      <c r="A71" s="31" t="s">
        <v>112</v>
      </c>
      <c r="B71" s="32" t="s">
        <v>113</v>
      </c>
      <c r="C71" s="34">
        <v>10000</v>
      </c>
      <c r="D71" s="34">
        <f t="shared" si="9"/>
        <v>10000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f t="shared" si="6"/>
        <v>0</v>
      </c>
      <c r="R71" s="35">
        <f t="shared" si="8"/>
        <v>10000</v>
      </c>
    </row>
    <row r="72" spans="1:18" ht="12.75" customHeight="1" x14ac:dyDescent="0.2">
      <c r="A72" s="31" t="s">
        <v>114</v>
      </c>
      <c r="B72" s="32" t="s">
        <v>115</v>
      </c>
      <c r="C72" s="34">
        <v>19800</v>
      </c>
      <c r="D72" s="34">
        <f t="shared" si="9"/>
        <v>19800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f t="shared" si="6"/>
        <v>0</v>
      </c>
      <c r="R72" s="35">
        <f t="shared" si="8"/>
        <v>19800</v>
      </c>
    </row>
    <row r="73" spans="1:18" ht="12.75" customHeight="1" x14ac:dyDescent="0.2">
      <c r="A73" s="31" t="s">
        <v>116</v>
      </c>
      <c r="B73" s="32" t="s">
        <v>117</v>
      </c>
      <c r="C73" s="34">
        <v>46000</v>
      </c>
      <c r="D73" s="34">
        <f t="shared" si="9"/>
        <v>46000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f t="shared" si="6"/>
        <v>0</v>
      </c>
      <c r="R73" s="35">
        <f t="shared" si="8"/>
        <v>46000</v>
      </c>
    </row>
    <row r="74" spans="1:18" ht="12.75" customHeight="1" x14ac:dyDescent="0.2">
      <c r="A74" s="31" t="s">
        <v>118</v>
      </c>
      <c r="B74" s="32" t="s">
        <v>119</v>
      </c>
      <c r="C74" s="34">
        <v>20000</v>
      </c>
      <c r="D74" s="34">
        <f t="shared" si="9"/>
        <v>20000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f t="shared" si="6"/>
        <v>0</v>
      </c>
      <c r="R74" s="35">
        <f t="shared" si="8"/>
        <v>20000</v>
      </c>
    </row>
    <row r="75" spans="1:18" ht="12.75" customHeight="1" x14ac:dyDescent="0.2">
      <c r="A75" s="31" t="s">
        <v>120</v>
      </c>
      <c r="B75" s="32" t="s">
        <v>121</v>
      </c>
      <c r="C75" s="34">
        <v>9999</v>
      </c>
      <c r="D75" s="34">
        <v>9999</v>
      </c>
      <c r="E75" s="34">
        <v>0</v>
      </c>
      <c r="F75" s="34">
        <v>84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f t="shared" si="6"/>
        <v>84</v>
      </c>
      <c r="R75" s="35">
        <f t="shared" si="8"/>
        <v>9915</v>
      </c>
    </row>
    <row r="76" spans="1:18" ht="12.75" customHeight="1" x14ac:dyDescent="0.2">
      <c r="A76" s="31" t="s">
        <v>122</v>
      </c>
      <c r="B76" s="32" t="s">
        <v>123</v>
      </c>
      <c r="C76" s="34">
        <v>25400</v>
      </c>
      <c r="D76" s="34">
        <f t="shared" si="9"/>
        <v>25400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f t="shared" si="6"/>
        <v>0</v>
      </c>
      <c r="R76" s="35">
        <f t="shared" si="8"/>
        <v>25400</v>
      </c>
    </row>
    <row r="77" spans="1:18" ht="12.75" customHeight="1" x14ac:dyDescent="0.2">
      <c r="A77" s="31" t="s">
        <v>124</v>
      </c>
      <c r="B77" s="32" t="s">
        <v>125</v>
      </c>
      <c r="C77" s="34">
        <v>5000</v>
      </c>
      <c r="D77" s="34">
        <f t="shared" si="9"/>
        <v>5000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f t="shared" si="6"/>
        <v>0</v>
      </c>
      <c r="R77" s="35">
        <f t="shared" si="8"/>
        <v>5000</v>
      </c>
    </row>
    <row r="78" spans="1:18" ht="12.75" customHeight="1" x14ac:dyDescent="0.2">
      <c r="A78" s="31" t="s">
        <v>126</v>
      </c>
      <c r="B78" s="32" t="s">
        <v>127</v>
      </c>
      <c r="C78" s="34">
        <v>13000</v>
      </c>
      <c r="D78" s="34">
        <f t="shared" si="9"/>
        <v>13000</v>
      </c>
      <c r="E78" s="34">
        <v>133.19999999999999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f t="shared" si="6"/>
        <v>133.19999999999999</v>
      </c>
      <c r="R78" s="35">
        <f t="shared" si="8"/>
        <v>12866.8</v>
      </c>
    </row>
    <row r="79" spans="1:18" ht="12.75" customHeight="1" x14ac:dyDescent="0.2">
      <c r="A79" s="31">
        <v>252</v>
      </c>
      <c r="B79" s="32" t="s">
        <v>128</v>
      </c>
      <c r="C79" s="34">
        <v>10000</v>
      </c>
      <c r="D79" s="34">
        <f t="shared" si="9"/>
        <v>10000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f t="shared" si="6"/>
        <v>0</v>
      </c>
      <c r="R79" s="35">
        <f t="shared" si="8"/>
        <v>10000</v>
      </c>
    </row>
    <row r="80" spans="1:18" ht="12.75" customHeight="1" x14ac:dyDescent="0.2">
      <c r="A80" s="31" t="s">
        <v>129</v>
      </c>
      <c r="B80" s="32" t="s">
        <v>130</v>
      </c>
      <c r="C80" s="34">
        <v>52000</v>
      </c>
      <c r="D80" s="34">
        <v>52000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f t="shared" si="6"/>
        <v>0</v>
      </c>
      <c r="R80" s="35">
        <f t="shared" si="8"/>
        <v>52000</v>
      </c>
    </row>
    <row r="81" spans="1:18" ht="12.75" customHeight="1" x14ac:dyDescent="0.2">
      <c r="A81" s="31" t="s">
        <v>131</v>
      </c>
      <c r="B81" s="32" t="s">
        <v>132</v>
      </c>
      <c r="C81" s="34">
        <v>10200</v>
      </c>
      <c r="D81" s="34">
        <f t="shared" si="9"/>
        <v>10200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f t="shared" si="6"/>
        <v>0</v>
      </c>
      <c r="R81" s="35">
        <f t="shared" si="8"/>
        <v>10200</v>
      </c>
    </row>
    <row r="82" spans="1:18" ht="12.75" customHeight="1" x14ac:dyDescent="0.2">
      <c r="A82" s="31">
        <v>261</v>
      </c>
      <c r="B82" s="32" t="s">
        <v>133</v>
      </c>
      <c r="C82" s="34">
        <v>21800</v>
      </c>
      <c r="D82" s="34">
        <v>21800</v>
      </c>
      <c r="E82" s="34">
        <v>0</v>
      </c>
      <c r="F82" s="34">
        <v>65.3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f t="shared" si="6"/>
        <v>65.3</v>
      </c>
      <c r="R82" s="35">
        <f t="shared" si="8"/>
        <v>21734.7</v>
      </c>
    </row>
    <row r="83" spans="1:18" ht="12.75" customHeight="1" x14ac:dyDescent="0.2">
      <c r="A83" s="31" t="s">
        <v>134</v>
      </c>
      <c r="B83" s="32" t="s">
        <v>135</v>
      </c>
      <c r="C83" s="34">
        <v>278800</v>
      </c>
      <c r="D83" s="34">
        <v>278800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f t="shared" si="6"/>
        <v>0</v>
      </c>
      <c r="R83" s="35">
        <f>+D83-Q83</f>
        <v>278800</v>
      </c>
    </row>
    <row r="84" spans="1:18" ht="12.75" customHeight="1" x14ac:dyDescent="0.2">
      <c r="A84" s="31" t="s">
        <v>136</v>
      </c>
      <c r="B84" s="32" t="s">
        <v>137</v>
      </c>
      <c r="C84" s="34">
        <v>199000</v>
      </c>
      <c r="D84" s="34">
        <v>199000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f t="shared" si="6"/>
        <v>0</v>
      </c>
      <c r="R84" s="35">
        <f t="shared" si="8"/>
        <v>199000</v>
      </c>
    </row>
    <row r="85" spans="1:18" ht="12.75" customHeight="1" x14ac:dyDescent="0.2">
      <c r="A85" s="31" t="s">
        <v>138</v>
      </c>
      <c r="B85" s="32" t="s">
        <v>139</v>
      </c>
      <c r="C85" s="34">
        <v>15455</v>
      </c>
      <c r="D85" s="34">
        <f t="shared" si="9"/>
        <v>15455</v>
      </c>
      <c r="E85" s="34">
        <v>229.54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f t="shared" si="6"/>
        <v>229.54</v>
      </c>
      <c r="R85" s="35">
        <f t="shared" si="8"/>
        <v>15225.46</v>
      </c>
    </row>
    <row r="86" spans="1:18" ht="12.75" customHeight="1" x14ac:dyDescent="0.2">
      <c r="A86" s="31" t="s">
        <v>140</v>
      </c>
      <c r="B86" s="32" t="s">
        <v>141</v>
      </c>
      <c r="C86" s="34">
        <v>42200</v>
      </c>
      <c r="D86" s="34">
        <f t="shared" si="9"/>
        <v>42200</v>
      </c>
      <c r="E86" s="34">
        <v>0</v>
      </c>
      <c r="F86" s="34">
        <v>441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f t="shared" si="6"/>
        <v>441</v>
      </c>
      <c r="R86" s="35">
        <f t="shared" si="8"/>
        <v>41759</v>
      </c>
    </row>
    <row r="87" spans="1:18" ht="12.75" customHeight="1" x14ac:dyDescent="0.2">
      <c r="A87" s="31" t="s">
        <v>142</v>
      </c>
      <c r="B87" s="32" t="s">
        <v>143</v>
      </c>
      <c r="C87" s="34">
        <v>69500</v>
      </c>
      <c r="D87" s="34">
        <f t="shared" si="9"/>
        <v>69500</v>
      </c>
      <c r="E87" s="34">
        <v>4819.97</v>
      </c>
      <c r="F87" s="34">
        <v>227.96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f t="shared" si="6"/>
        <v>5047.93</v>
      </c>
      <c r="R87" s="35">
        <f t="shared" si="8"/>
        <v>64452.07</v>
      </c>
    </row>
    <row r="88" spans="1:18" ht="12.75" customHeight="1" x14ac:dyDescent="0.2">
      <c r="A88" s="31">
        <v>269</v>
      </c>
      <c r="B88" s="32" t="s">
        <v>144</v>
      </c>
      <c r="C88" s="34">
        <v>20000</v>
      </c>
      <c r="D88" s="34">
        <f t="shared" si="9"/>
        <v>20000</v>
      </c>
      <c r="E88" s="34">
        <v>40</v>
      </c>
      <c r="F88" s="34">
        <v>188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f>SUM(E88:P88)-1031</f>
        <v>-803</v>
      </c>
      <c r="R88" s="35">
        <f t="shared" si="8"/>
        <v>20803</v>
      </c>
    </row>
    <row r="89" spans="1:18" ht="12.75" customHeight="1" x14ac:dyDescent="0.2">
      <c r="A89" s="31" t="s">
        <v>145</v>
      </c>
      <c r="B89" s="32" t="s">
        <v>146</v>
      </c>
      <c r="C89" s="34">
        <v>12000</v>
      </c>
      <c r="D89" s="34">
        <f t="shared" si="9"/>
        <v>12000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1031</v>
      </c>
      <c r="R89" s="35">
        <f t="shared" si="8"/>
        <v>10969</v>
      </c>
    </row>
    <row r="90" spans="1:18" ht="12.75" customHeight="1" x14ac:dyDescent="0.2">
      <c r="A90" s="31">
        <v>274</v>
      </c>
      <c r="B90" s="32" t="s">
        <v>147</v>
      </c>
      <c r="C90" s="34">
        <v>5000</v>
      </c>
      <c r="D90" s="34">
        <f t="shared" si="9"/>
        <v>5000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f t="shared" si="6"/>
        <v>0</v>
      </c>
      <c r="R90" s="35">
        <f t="shared" si="8"/>
        <v>5000</v>
      </c>
    </row>
    <row r="91" spans="1:18" ht="12.75" customHeight="1" x14ac:dyDescent="0.2">
      <c r="A91" s="31" t="s">
        <v>148</v>
      </c>
      <c r="B91" s="32" t="s">
        <v>149</v>
      </c>
      <c r="C91" s="34">
        <v>15000</v>
      </c>
      <c r="D91" s="34">
        <f t="shared" si="9"/>
        <v>15000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f t="shared" si="6"/>
        <v>0</v>
      </c>
      <c r="R91" s="35">
        <f t="shared" si="8"/>
        <v>15000</v>
      </c>
    </row>
    <row r="92" spans="1:18" ht="12.75" customHeight="1" x14ac:dyDescent="0.2">
      <c r="A92" s="31" t="s">
        <v>150</v>
      </c>
      <c r="B92" s="32" t="s">
        <v>151</v>
      </c>
      <c r="C92" s="34">
        <v>76000</v>
      </c>
      <c r="D92" s="34">
        <f t="shared" si="9"/>
        <v>76000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f t="shared" si="6"/>
        <v>0</v>
      </c>
      <c r="R92" s="35">
        <f t="shared" si="8"/>
        <v>76000</v>
      </c>
    </row>
    <row r="93" spans="1:18" ht="12.75" customHeight="1" x14ac:dyDescent="0.2">
      <c r="A93" s="31" t="s">
        <v>152</v>
      </c>
      <c r="B93" s="32" t="s">
        <v>153</v>
      </c>
      <c r="C93" s="34">
        <v>31600</v>
      </c>
      <c r="D93" s="34">
        <f t="shared" si="9"/>
        <v>31600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f t="shared" si="6"/>
        <v>0</v>
      </c>
      <c r="R93" s="35">
        <f t="shared" si="8"/>
        <v>31600</v>
      </c>
    </row>
    <row r="94" spans="1:18" ht="12.75" customHeight="1" x14ac:dyDescent="0.2">
      <c r="A94" s="31">
        <v>289</v>
      </c>
      <c r="B94" s="32" t="s">
        <v>154</v>
      </c>
      <c r="C94" s="34">
        <v>20000</v>
      </c>
      <c r="D94" s="34">
        <f t="shared" si="9"/>
        <v>20000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f t="shared" si="6"/>
        <v>0</v>
      </c>
      <c r="R94" s="35">
        <f t="shared" si="8"/>
        <v>20000</v>
      </c>
    </row>
    <row r="95" spans="1:18" ht="12.75" customHeight="1" x14ac:dyDescent="0.2">
      <c r="A95" s="31" t="s">
        <v>155</v>
      </c>
      <c r="B95" s="32" t="s">
        <v>156</v>
      </c>
      <c r="C95" s="34">
        <v>19576</v>
      </c>
      <c r="D95" s="34">
        <f t="shared" si="9"/>
        <v>19576</v>
      </c>
      <c r="E95" s="34">
        <v>96</v>
      </c>
      <c r="F95" s="34">
        <v>380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f t="shared" si="6"/>
        <v>476</v>
      </c>
      <c r="R95" s="35">
        <f t="shared" si="8"/>
        <v>19100</v>
      </c>
    </row>
    <row r="96" spans="1:18" ht="12.75" customHeight="1" x14ac:dyDescent="0.2">
      <c r="A96" s="31" t="s">
        <v>157</v>
      </c>
      <c r="B96" s="32" t="s">
        <v>158</v>
      </c>
      <c r="C96" s="34">
        <v>18390</v>
      </c>
      <c r="D96" s="34">
        <v>18390</v>
      </c>
      <c r="E96" s="34">
        <v>1090</v>
      </c>
      <c r="F96" s="34">
        <v>321.8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f t="shared" si="6"/>
        <v>1411.8</v>
      </c>
      <c r="R96" s="35">
        <f t="shared" si="8"/>
        <v>16978.2</v>
      </c>
    </row>
    <row r="97" spans="1:18" ht="12.75" customHeight="1" x14ac:dyDescent="0.2">
      <c r="A97" s="31">
        <v>295</v>
      </c>
      <c r="B97" s="32" t="s">
        <v>159</v>
      </c>
      <c r="C97" s="34"/>
      <c r="D97" s="34"/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f t="shared" si="6"/>
        <v>0</v>
      </c>
      <c r="R97" s="35">
        <f t="shared" si="8"/>
        <v>0</v>
      </c>
    </row>
    <row r="98" spans="1:18" ht="12.75" customHeight="1" x14ac:dyDescent="0.2">
      <c r="A98" s="31" t="s">
        <v>160</v>
      </c>
      <c r="B98" s="32" t="s">
        <v>161</v>
      </c>
      <c r="C98" s="34">
        <v>4680</v>
      </c>
      <c r="D98" s="34">
        <f t="shared" si="9"/>
        <v>4680</v>
      </c>
      <c r="E98" s="34">
        <v>0</v>
      </c>
      <c r="F98" s="34">
        <v>949.05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f t="shared" si="6"/>
        <v>949.05</v>
      </c>
      <c r="R98" s="35">
        <f t="shared" si="8"/>
        <v>3730.95</v>
      </c>
    </row>
    <row r="99" spans="1:18" ht="12.75" customHeight="1" x14ac:dyDescent="0.2">
      <c r="A99" s="31" t="s">
        <v>162</v>
      </c>
      <c r="B99" s="32" t="s">
        <v>163</v>
      </c>
      <c r="C99" s="34">
        <v>86000</v>
      </c>
      <c r="D99" s="34">
        <v>86000</v>
      </c>
      <c r="E99" s="34">
        <v>0</v>
      </c>
      <c r="F99" s="34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f t="shared" si="6"/>
        <v>0</v>
      </c>
      <c r="R99" s="35">
        <f t="shared" si="8"/>
        <v>86000</v>
      </c>
    </row>
    <row r="100" spans="1:18" ht="12.75" customHeight="1" x14ac:dyDescent="0.2">
      <c r="A100" s="31" t="s">
        <v>164</v>
      </c>
      <c r="B100" s="32" t="s">
        <v>165</v>
      </c>
      <c r="C100" s="34">
        <v>50000</v>
      </c>
      <c r="D100" s="34">
        <v>50000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f t="shared" si="6"/>
        <v>0</v>
      </c>
      <c r="R100" s="35">
        <f t="shared" si="8"/>
        <v>50000</v>
      </c>
    </row>
    <row r="101" spans="1:18" ht="12.75" customHeight="1" x14ac:dyDescent="0.2">
      <c r="A101" s="31" t="s">
        <v>166</v>
      </c>
      <c r="B101" s="32" t="s">
        <v>167</v>
      </c>
      <c r="C101" s="34">
        <v>12600</v>
      </c>
      <c r="D101" s="34">
        <v>12600</v>
      </c>
      <c r="E101" s="34">
        <v>345</v>
      </c>
      <c r="F101" s="34">
        <v>2750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f t="shared" si="6"/>
        <v>3095</v>
      </c>
      <c r="R101" s="35">
        <f t="shared" si="8"/>
        <v>9505</v>
      </c>
    </row>
    <row r="102" spans="1:18" ht="12.75" customHeight="1" x14ac:dyDescent="0.2">
      <c r="A102" s="38"/>
      <c r="B102" s="39" t="s">
        <v>168</v>
      </c>
      <c r="C102" s="40">
        <f t="shared" ref="C102:P102" si="10">SUM(C67:C101)</f>
        <v>1344000</v>
      </c>
      <c r="D102" s="40">
        <f t="shared" si="10"/>
        <v>1344000</v>
      </c>
      <c r="E102" s="40">
        <f t="shared" si="10"/>
        <v>7691.21</v>
      </c>
      <c r="F102" s="40">
        <f t="shared" si="10"/>
        <v>7873.01</v>
      </c>
      <c r="G102" s="40">
        <f t="shared" si="10"/>
        <v>0</v>
      </c>
      <c r="H102" s="40">
        <f t="shared" si="10"/>
        <v>0</v>
      </c>
      <c r="I102" s="40">
        <f t="shared" ref="I102" si="11">SUM(I67:I101)</f>
        <v>0</v>
      </c>
      <c r="J102" s="40">
        <f t="shared" si="10"/>
        <v>0</v>
      </c>
      <c r="K102" s="40">
        <f t="shared" si="10"/>
        <v>0</v>
      </c>
      <c r="L102" s="40">
        <f t="shared" si="10"/>
        <v>0</v>
      </c>
      <c r="M102" s="40">
        <f t="shared" si="10"/>
        <v>0</v>
      </c>
      <c r="N102" s="40">
        <f t="shared" si="10"/>
        <v>0</v>
      </c>
      <c r="O102" s="40">
        <f t="shared" si="10"/>
        <v>0</v>
      </c>
      <c r="P102" s="40">
        <f t="shared" si="10"/>
        <v>0</v>
      </c>
      <c r="Q102" s="40">
        <f t="shared" si="6"/>
        <v>15564.220000000001</v>
      </c>
      <c r="R102" s="41">
        <f>SUM(R67:R101)</f>
        <v>1328435.7799999998</v>
      </c>
    </row>
    <row r="103" spans="1:18" ht="12.75" customHeight="1" x14ac:dyDescent="0.2">
      <c r="A103" s="31" t="s">
        <v>169</v>
      </c>
      <c r="B103" s="32" t="s">
        <v>170</v>
      </c>
      <c r="C103" s="34">
        <v>93800</v>
      </c>
      <c r="D103" s="34">
        <f>+C103</f>
        <v>93800</v>
      </c>
      <c r="E103" s="34">
        <v>3850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f t="shared" si="6"/>
        <v>3850</v>
      </c>
      <c r="R103" s="35">
        <f t="shared" ref="R103:R108" si="12">+D103-Q103</f>
        <v>89950</v>
      </c>
    </row>
    <row r="104" spans="1:18" ht="12.75" customHeight="1" x14ac:dyDescent="0.2">
      <c r="A104" s="31" t="s">
        <v>171</v>
      </c>
      <c r="B104" s="32" t="s">
        <v>172</v>
      </c>
      <c r="C104" s="34">
        <v>24000</v>
      </c>
      <c r="D104" s="34">
        <f t="shared" ref="D104:D106" si="13">+C104</f>
        <v>24000</v>
      </c>
      <c r="E104" s="34">
        <v>0</v>
      </c>
      <c r="F104" s="34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f t="shared" si="6"/>
        <v>0</v>
      </c>
      <c r="R104" s="35">
        <f t="shared" si="12"/>
        <v>24000</v>
      </c>
    </row>
    <row r="105" spans="1:18" ht="12.75" customHeight="1" x14ac:dyDescent="0.2">
      <c r="A105" s="31">
        <v>325</v>
      </c>
      <c r="B105" s="36" t="s">
        <v>173</v>
      </c>
      <c r="C105" s="34">
        <v>580000</v>
      </c>
      <c r="D105" s="34">
        <f>+C105</f>
        <v>580000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f t="shared" si="6"/>
        <v>0</v>
      </c>
      <c r="R105" s="35">
        <f t="shared" si="12"/>
        <v>580000</v>
      </c>
    </row>
    <row r="106" spans="1:18" ht="12.75" customHeight="1" x14ac:dyDescent="0.2">
      <c r="A106" s="31" t="s">
        <v>174</v>
      </c>
      <c r="B106" s="32" t="s">
        <v>175</v>
      </c>
      <c r="C106" s="34">
        <v>18000</v>
      </c>
      <c r="D106" s="34">
        <f t="shared" si="13"/>
        <v>18000</v>
      </c>
      <c r="E106" s="34">
        <v>0</v>
      </c>
      <c r="F106" s="34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f t="shared" si="6"/>
        <v>0</v>
      </c>
      <c r="R106" s="35">
        <f t="shared" si="12"/>
        <v>18000</v>
      </c>
    </row>
    <row r="107" spans="1:18" ht="12.75" customHeight="1" x14ac:dyDescent="0.2">
      <c r="A107" s="31" t="s">
        <v>176</v>
      </c>
      <c r="B107" s="32" t="s">
        <v>177</v>
      </c>
      <c r="C107" s="34">
        <v>140000</v>
      </c>
      <c r="D107" s="34">
        <v>140000</v>
      </c>
      <c r="E107" s="34">
        <v>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f t="shared" si="6"/>
        <v>0</v>
      </c>
      <c r="R107" s="35">
        <f t="shared" si="12"/>
        <v>140000</v>
      </c>
    </row>
    <row r="108" spans="1:18" ht="12.75" customHeight="1" x14ac:dyDescent="0.2">
      <c r="A108" s="31" t="s">
        <v>178</v>
      </c>
      <c r="B108" s="32" t="s">
        <v>179</v>
      </c>
      <c r="C108" s="34">
        <v>180000</v>
      </c>
      <c r="D108" s="34">
        <v>180000</v>
      </c>
      <c r="E108" s="34">
        <v>1060</v>
      </c>
      <c r="F108" s="34">
        <v>1290</v>
      </c>
      <c r="G108" s="34">
        <v>0</v>
      </c>
      <c r="H108" s="34">
        <v>0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f t="shared" si="6"/>
        <v>2350</v>
      </c>
      <c r="R108" s="35">
        <f t="shared" si="12"/>
        <v>177650</v>
      </c>
    </row>
    <row r="109" spans="1:18" ht="12.75" customHeight="1" x14ac:dyDescent="0.2">
      <c r="A109" s="38"/>
      <c r="B109" s="39" t="s">
        <v>180</v>
      </c>
      <c r="C109" s="40">
        <f t="shared" ref="C109:P109" si="14">SUM(C103:C108)</f>
        <v>1035800</v>
      </c>
      <c r="D109" s="40">
        <f t="shared" si="14"/>
        <v>1035800</v>
      </c>
      <c r="E109" s="40">
        <f t="shared" si="14"/>
        <v>4910</v>
      </c>
      <c r="F109" s="40">
        <f t="shared" si="14"/>
        <v>1290</v>
      </c>
      <c r="G109" s="40">
        <f t="shared" si="14"/>
        <v>0</v>
      </c>
      <c r="H109" s="40">
        <f t="shared" si="14"/>
        <v>0</v>
      </c>
      <c r="I109" s="40">
        <f t="shared" si="14"/>
        <v>0</v>
      </c>
      <c r="J109" s="40">
        <f t="shared" si="14"/>
        <v>0</v>
      </c>
      <c r="K109" s="40">
        <f t="shared" si="14"/>
        <v>0</v>
      </c>
      <c r="L109" s="40">
        <f t="shared" si="14"/>
        <v>0</v>
      </c>
      <c r="M109" s="40">
        <f t="shared" si="14"/>
        <v>0</v>
      </c>
      <c r="N109" s="40">
        <f t="shared" si="14"/>
        <v>0</v>
      </c>
      <c r="O109" s="40">
        <f t="shared" si="14"/>
        <v>0</v>
      </c>
      <c r="P109" s="40">
        <f t="shared" si="14"/>
        <v>0</v>
      </c>
      <c r="Q109" s="40">
        <f t="shared" si="6"/>
        <v>6200</v>
      </c>
      <c r="R109" s="41">
        <f>SUM(R103:R108)</f>
        <v>1029600</v>
      </c>
    </row>
    <row r="110" spans="1:18" ht="12.75" customHeight="1" x14ac:dyDescent="0.2">
      <c r="A110" s="31" t="s">
        <v>181</v>
      </c>
      <c r="B110" s="32" t="s">
        <v>182</v>
      </c>
      <c r="C110" s="34">
        <v>610000</v>
      </c>
      <c r="D110" s="34">
        <f>+C110</f>
        <v>610000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f t="shared" si="6"/>
        <v>0</v>
      </c>
      <c r="R110" s="35">
        <f>+D110-Q110</f>
        <v>610000</v>
      </c>
    </row>
    <row r="111" spans="1:18" ht="12.75" customHeight="1" x14ac:dyDescent="0.2">
      <c r="A111" s="31" t="s">
        <v>183</v>
      </c>
      <c r="B111" s="32" t="s">
        <v>184</v>
      </c>
      <c r="C111" s="34">
        <v>296250</v>
      </c>
      <c r="D111" s="34">
        <f t="shared" ref="D111:D112" si="15">+C111</f>
        <v>296250</v>
      </c>
      <c r="E111" s="34">
        <v>0</v>
      </c>
      <c r="F111" s="34">
        <v>3604.91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f t="shared" si="6"/>
        <v>3604.91</v>
      </c>
      <c r="R111" s="35">
        <f>+D111-Q111</f>
        <v>292645.09000000003</v>
      </c>
    </row>
    <row r="112" spans="1:18" ht="12.75" customHeight="1" x14ac:dyDescent="0.2">
      <c r="A112" s="31" t="s">
        <v>185</v>
      </c>
      <c r="B112" s="32" t="s">
        <v>186</v>
      </c>
      <c r="C112" s="34">
        <v>43750</v>
      </c>
      <c r="D112" s="34">
        <f t="shared" si="15"/>
        <v>43750</v>
      </c>
      <c r="E112" s="34">
        <v>0</v>
      </c>
      <c r="F112" s="34">
        <v>0</v>
      </c>
      <c r="G112" s="34">
        <v>0</v>
      </c>
      <c r="H112" s="34">
        <v>0</v>
      </c>
      <c r="I112" s="34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f t="shared" si="6"/>
        <v>0</v>
      </c>
      <c r="R112" s="35">
        <f>+D112-Q112</f>
        <v>43750</v>
      </c>
    </row>
    <row r="113" spans="1:18" ht="12.75" customHeight="1" thickBot="1" x14ac:dyDescent="0.25">
      <c r="A113" s="38"/>
      <c r="B113" s="39" t="s">
        <v>187</v>
      </c>
      <c r="C113" s="42">
        <f>SUM(C110:C112)</f>
        <v>950000</v>
      </c>
      <c r="D113" s="42">
        <f>SUM(D110:D112)</f>
        <v>950000</v>
      </c>
      <c r="E113" s="42">
        <f>SUM(E110:E112)</f>
        <v>0</v>
      </c>
      <c r="F113" s="42">
        <f>SUM(F110:F112)</f>
        <v>3604.91</v>
      </c>
      <c r="G113" s="42">
        <f t="shared" ref="G113:P113" si="16">SUM(G110:G112)</f>
        <v>0</v>
      </c>
      <c r="H113" s="42">
        <f t="shared" si="16"/>
        <v>0</v>
      </c>
      <c r="I113" s="42">
        <f t="shared" si="16"/>
        <v>0</v>
      </c>
      <c r="J113" s="42">
        <f t="shared" si="16"/>
        <v>0</v>
      </c>
      <c r="K113" s="42">
        <f t="shared" si="16"/>
        <v>0</v>
      </c>
      <c r="L113" s="42">
        <f t="shared" si="16"/>
        <v>0</v>
      </c>
      <c r="M113" s="42">
        <f t="shared" si="16"/>
        <v>0</v>
      </c>
      <c r="N113" s="42">
        <f t="shared" si="16"/>
        <v>0</v>
      </c>
      <c r="O113" s="42">
        <f t="shared" si="16"/>
        <v>0</v>
      </c>
      <c r="P113" s="42">
        <f t="shared" si="16"/>
        <v>0</v>
      </c>
      <c r="Q113" s="42">
        <f t="shared" si="6"/>
        <v>3604.91</v>
      </c>
      <c r="R113" s="43">
        <f>SUM(R110:R112)</f>
        <v>946395.09000000008</v>
      </c>
    </row>
    <row r="114" spans="1:18" ht="12.75" customHeight="1" thickBot="1" x14ac:dyDescent="0.25">
      <c r="A114" s="44"/>
      <c r="B114" s="45" t="s">
        <v>188</v>
      </c>
      <c r="C114" s="46">
        <f>C109+C102+C66+C35+C113</f>
        <v>17500000</v>
      </c>
      <c r="D114" s="46">
        <f>D109+D102+D66+D35+D113</f>
        <v>17500000</v>
      </c>
      <c r="E114" s="46">
        <f>E109+E102+E66+E35+E113</f>
        <v>808029.00999999989</v>
      </c>
      <c r="F114" s="46">
        <f t="shared" ref="F114:P114" si="17">F109+F102+F66+F35+F113</f>
        <v>948477.78999999992</v>
      </c>
      <c r="G114" s="46">
        <f t="shared" si="17"/>
        <v>0</v>
      </c>
      <c r="H114" s="46">
        <f t="shared" si="17"/>
        <v>0</v>
      </c>
      <c r="I114" s="46">
        <f t="shared" si="17"/>
        <v>0</v>
      </c>
      <c r="J114" s="46">
        <f t="shared" si="17"/>
        <v>0</v>
      </c>
      <c r="K114" s="46">
        <f t="shared" si="17"/>
        <v>0</v>
      </c>
      <c r="L114" s="46">
        <f t="shared" si="17"/>
        <v>0</v>
      </c>
      <c r="M114" s="46">
        <f t="shared" si="17"/>
        <v>0</v>
      </c>
      <c r="N114" s="46">
        <f t="shared" si="17"/>
        <v>0</v>
      </c>
      <c r="O114" s="46">
        <f t="shared" si="17"/>
        <v>0</v>
      </c>
      <c r="P114" s="46">
        <f t="shared" si="17"/>
        <v>0</v>
      </c>
      <c r="Q114" s="46">
        <f t="shared" ref="Q114" si="18">SUM(E114:P114)</f>
        <v>1756506.7999999998</v>
      </c>
      <c r="R114" s="47">
        <f>R109+R102+R66+R35+R113</f>
        <v>15743493.199999999</v>
      </c>
    </row>
    <row r="115" spans="1:18" ht="12.75" customHeight="1" x14ac:dyDescent="0.2">
      <c r="A115" s="48"/>
      <c r="B115" s="32"/>
      <c r="C115" s="34"/>
      <c r="D115" s="34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50"/>
      <c r="R115" s="49"/>
    </row>
    <row r="116" spans="1:18" ht="12.75" customHeight="1" x14ac:dyDescent="0.2">
      <c r="A116" s="51"/>
      <c r="B116" s="50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29"/>
      <c r="N116" s="49"/>
      <c r="O116" s="49"/>
      <c r="P116" s="49"/>
      <c r="Q116" s="49"/>
      <c r="R116" s="49"/>
    </row>
    <row r="117" spans="1:18" ht="12.75" customHeight="1" x14ac:dyDescent="0.2">
      <c r="A117" s="51"/>
      <c r="B117" s="50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29"/>
      <c r="N117" s="49"/>
      <c r="O117" s="49"/>
      <c r="P117" s="49"/>
      <c r="Q117" s="49"/>
      <c r="R117" s="49"/>
    </row>
    <row r="118" spans="1:18" ht="12.75" customHeight="1" x14ac:dyDescent="0.2">
      <c r="A118" s="51"/>
      <c r="B118" s="50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29"/>
      <c r="N118" s="49"/>
      <c r="O118" s="49"/>
      <c r="P118" s="49"/>
      <c r="Q118" s="49"/>
      <c r="R118" s="49"/>
    </row>
    <row r="119" spans="1:18" ht="12.75" customHeight="1" x14ac:dyDescent="0.2">
      <c r="A119" s="51"/>
      <c r="B119" s="50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29"/>
      <c r="N119" s="49"/>
      <c r="O119" s="49"/>
      <c r="P119" s="49"/>
      <c r="Q119" s="49"/>
      <c r="R119" s="49"/>
    </row>
    <row r="120" spans="1:18" ht="12.75" customHeight="1" x14ac:dyDescent="0.2">
      <c r="A120" s="52"/>
      <c r="B120" s="53" t="s">
        <v>189</v>
      </c>
      <c r="C120" s="54"/>
      <c r="D120" s="55" t="s">
        <v>190</v>
      </c>
      <c r="E120" s="56" t="s">
        <v>191</v>
      </c>
      <c r="F120" s="57"/>
      <c r="G120" s="49"/>
      <c r="H120" s="49"/>
      <c r="I120" s="49"/>
      <c r="J120" s="49"/>
      <c r="K120" s="49"/>
      <c r="L120" s="49"/>
      <c r="M120" s="34"/>
      <c r="N120" s="49"/>
      <c r="O120" s="49"/>
      <c r="P120" s="49"/>
      <c r="Q120" s="49"/>
      <c r="R120" s="50"/>
    </row>
    <row r="121" spans="1:18" ht="12.75" customHeight="1" x14ac:dyDescent="0.2">
      <c r="A121" s="51"/>
      <c r="B121" s="56" t="s">
        <v>192</v>
      </c>
      <c r="C121" s="54"/>
      <c r="D121" s="56"/>
      <c r="E121" s="56" t="s">
        <v>193</v>
      </c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</row>
  </sheetData>
  <sortState ref="A99:O104">
    <sortCondition ref="A99:A104"/>
  </sortState>
  <mergeCells count="6">
    <mergeCell ref="A15:R15"/>
    <mergeCell ref="A13:R13"/>
    <mergeCell ref="A14:R14"/>
    <mergeCell ref="B2:Q2"/>
    <mergeCell ref="B3:Q3"/>
    <mergeCell ref="B4:Q4"/>
  </mergeCells>
  <phoneticPr fontId="0" type="noConversion"/>
  <printOptions horizontalCentered="1"/>
  <pageMargins left="0" right="0" top="0.55118110236220474" bottom="0.62992125984251968" header="0.31496062992125984" footer="0.39370078740157483"/>
  <pageSetup scale="55" fitToHeight="0" orientation="portrait" r:id="rId1"/>
  <headerFooter alignWithMargins="0"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cp:lastPrinted>2021-05-13T19:36:49Z</cp:lastPrinted>
  <dcterms:created xsi:type="dcterms:W3CDTF">2005-04-05T14:46:51Z</dcterms:created>
  <dcterms:modified xsi:type="dcterms:W3CDTF">2022-03-16T17:29:12Z</dcterms:modified>
</cp:coreProperties>
</file>