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2 - LOGIS006\Información Pública 2022\PUBLICACIONES\5 Mayo 2022\Financiero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3" i="2" l="1"/>
  <c r="O113" i="2"/>
  <c r="N113" i="2"/>
  <c r="M113" i="2"/>
  <c r="M114" i="2" s="1"/>
  <c r="L113" i="2"/>
  <c r="K113" i="2"/>
  <c r="J113" i="2"/>
  <c r="I113" i="2"/>
  <c r="I114" i="2" s="1"/>
  <c r="H113" i="2"/>
  <c r="G113" i="2"/>
  <c r="F113" i="2"/>
  <c r="E113" i="2"/>
  <c r="E114" i="2" s="1"/>
  <c r="C113" i="2"/>
  <c r="Q112" i="2"/>
  <c r="R112" i="2" s="1"/>
  <c r="D112" i="2"/>
  <c r="Q111" i="2"/>
  <c r="D111" i="2"/>
  <c r="R111" i="2" s="1"/>
  <c r="Q110" i="2"/>
  <c r="D110" i="2"/>
  <c r="D113" i="2" s="1"/>
  <c r="P109" i="2"/>
  <c r="P114" i="2" s="1"/>
  <c r="O109" i="2"/>
  <c r="O114" i="2" s="1"/>
  <c r="N109" i="2"/>
  <c r="N114" i="2" s="1"/>
  <c r="M109" i="2"/>
  <c r="L109" i="2"/>
  <c r="L114" i="2" s="1"/>
  <c r="K109" i="2"/>
  <c r="K114" i="2" s="1"/>
  <c r="J109" i="2"/>
  <c r="J114" i="2" s="1"/>
  <c r="I109" i="2"/>
  <c r="H109" i="2"/>
  <c r="H114" i="2" s="1"/>
  <c r="G109" i="2"/>
  <c r="G114" i="2" s="1"/>
  <c r="F109" i="2"/>
  <c r="F114" i="2" s="1"/>
  <c r="E109" i="2"/>
  <c r="Q109" i="2" s="1"/>
  <c r="C109" i="2"/>
  <c r="C114" i="2" s="1"/>
  <c r="R108" i="2"/>
  <c r="Q108" i="2"/>
  <c r="Q107" i="2"/>
  <c r="R107" i="2" s="1"/>
  <c r="R106" i="2"/>
  <c r="Q106" i="2"/>
  <c r="D106" i="2"/>
  <c r="Q105" i="2"/>
  <c r="R105" i="2" s="1"/>
  <c r="Q104" i="2"/>
  <c r="D104" i="2"/>
  <c r="R104" i="2" s="1"/>
  <c r="R103" i="2"/>
  <c r="R109" i="2" s="1"/>
  <c r="Q103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Q102" i="2" s="1"/>
  <c r="C102" i="2"/>
  <c r="Q101" i="2"/>
  <c r="R101" i="2" s="1"/>
  <c r="R100" i="2"/>
  <c r="Q100" i="2"/>
  <c r="Q99" i="2"/>
  <c r="R99" i="2" s="1"/>
  <c r="R98" i="2"/>
  <c r="Q98" i="2"/>
  <c r="D98" i="2"/>
  <c r="Q97" i="2"/>
  <c r="R97" i="2" s="1"/>
  <c r="R96" i="2"/>
  <c r="Q96" i="2"/>
  <c r="Q95" i="2"/>
  <c r="R95" i="2" s="1"/>
  <c r="D95" i="2"/>
  <c r="Q94" i="2"/>
  <c r="D94" i="2"/>
  <c r="R94" i="2" s="1"/>
  <c r="Q93" i="2"/>
  <c r="D93" i="2"/>
  <c r="R93" i="2" s="1"/>
  <c r="R92" i="2"/>
  <c r="Q92" i="2"/>
  <c r="D92" i="2"/>
  <c r="Q91" i="2"/>
  <c r="R91" i="2" s="1"/>
  <c r="D91" i="2"/>
  <c r="Q90" i="2"/>
  <c r="D90" i="2"/>
  <c r="R90" i="2" s="1"/>
  <c r="Q89" i="2"/>
  <c r="D89" i="2"/>
  <c r="R89" i="2" s="1"/>
  <c r="R88" i="2"/>
  <c r="Q88" i="2"/>
  <c r="D88" i="2"/>
  <c r="Q87" i="2"/>
  <c r="R87" i="2" s="1"/>
  <c r="R86" i="2"/>
  <c r="Q86" i="2"/>
  <c r="Q85" i="2"/>
  <c r="R85" i="2" s="1"/>
  <c r="D85" i="2"/>
  <c r="Q84" i="2"/>
  <c r="R84" i="2" s="1"/>
  <c r="R83" i="2"/>
  <c r="Q83" i="2"/>
  <c r="Q82" i="2"/>
  <c r="R82" i="2" s="1"/>
  <c r="R81" i="2"/>
  <c r="Q81" i="2"/>
  <c r="D81" i="2"/>
  <c r="Q80" i="2"/>
  <c r="R80" i="2" s="1"/>
  <c r="Q79" i="2"/>
  <c r="D79" i="2"/>
  <c r="R79" i="2" s="1"/>
  <c r="R78" i="2"/>
  <c r="Q78" i="2"/>
  <c r="D78" i="2"/>
  <c r="Q77" i="2"/>
  <c r="R77" i="2" s="1"/>
  <c r="D77" i="2"/>
  <c r="Q76" i="2"/>
  <c r="D76" i="2"/>
  <c r="R76" i="2" s="1"/>
  <c r="R75" i="2"/>
  <c r="Q75" i="2"/>
  <c r="Q74" i="2"/>
  <c r="R74" i="2" s="1"/>
  <c r="D74" i="2"/>
  <c r="Q73" i="2"/>
  <c r="R73" i="2" s="1"/>
  <c r="R72" i="2"/>
  <c r="Q72" i="2"/>
  <c r="D72" i="2"/>
  <c r="Q71" i="2"/>
  <c r="R71" i="2" s="1"/>
  <c r="D71" i="2"/>
  <c r="Q70" i="2"/>
  <c r="D70" i="2"/>
  <c r="D102" i="2" s="1"/>
  <c r="Q69" i="2"/>
  <c r="D69" i="2"/>
  <c r="R69" i="2" s="1"/>
  <c r="R68" i="2"/>
  <c r="Q68" i="2"/>
  <c r="D68" i="2"/>
  <c r="Q67" i="2"/>
  <c r="R67" i="2" s="1"/>
  <c r="D67" i="2"/>
  <c r="P66" i="2"/>
  <c r="O66" i="2"/>
  <c r="N66" i="2"/>
  <c r="M66" i="2"/>
  <c r="L66" i="2"/>
  <c r="K66" i="2"/>
  <c r="J66" i="2"/>
  <c r="I66" i="2"/>
  <c r="H66" i="2"/>
  <c r="G66" i="2"/>
  <c r="F66" i="2"/>
  <c r="E66" i="2"/>
  <c r="Q66" i="2" s="1"/>
  <c r="C66" i="2"/>
  <c r="Q65" i="2"/>
  <c r="D65" i="2"/>
  <c r="R65" i="2" s="1"/>
  <c r="R64" i="2"/>
  <c r="Q64" i="2"/>
  <c r="Q63" i="2"/>
  <c r="R63" i="2" s="1"/>
  <c r="Q62" i="2"/>
  <c r="D62" i="2"/>
  <c r="R62" i="2" s="1"/>
  <c r="R61" i="2"/>
  <c r="Q61" i="2"/>
  <c r="Q60" i="2"/>
  <c r="R60" i="2" s="1"/>
  <c r="R59" i="2"/>
  <c r="Q59" i="2"/>
  <c r="Q58" i="2"/>
  <c r="R58" i="2" s="1"/>
  <c r="R57" i="2"/>
  <c r="Q57" i="2"/>
  <c r="D57" i="2"/>
  <c r="Q56" i="2"/>
  <c r="R56" i="2" s="1"/>
  <c r="R55" i="2"/>
  <c r="Q55" i="2"/>
  <c r="Q54" i="2"/>
  <c r="R54" i="2" s="1"/>
  <c r="Q53" i="2"/>
  <c r="R53" i="2" s="1"/>
  <c r="Q52" i="2"/>
  <c r="R52" i="2" s="1"/>
  <c r="Q51" i="2"/>
  <c r="D51" i="2"/>
  <c r="R51" i="2" s="1"/>
  <c r="R50" i="2"/>
  <c r="Q50" i="2"/>
  <c r="D50" i="2"/>
  <c r="Q49" i="2"/>
  <c r="R49" i="2" s="1"/>
  <c r="D49" i="2"/>
  <c r="Q48" i="2"/>
  <c r="R48" i="2" s="1"/>
  <c r="R47" i="2"/>
  <c r="Q47" i="2"/>
  <c r="Q46" i="2"/>
  <c r="D46" i="2"/>
  <c r="R46" i="2" s="1"/>
  <c r="Q45" i="2"/>
  <c r="D45" i="2"/>
  <c r="R45" i="2" s="1"/>
  <c r="R44" i="2"/>
  <c r="Q44" i="2"/>
  <c r="D44" i="2"/>
  <c r="Q43" i="2"/>
  <c r="R43" i="2" s="1"/>
  <c r="Q42" i="2"/>
  <c r="R42" i="2" s="1"/>
  <c r="Q41" i="2"/>
  <c r="R41" i="2" s="1"/>
  <c r="D41" i="2"/>
  <c r="Q40" i="2"/>
  <c r="R40" i="2" s="1"/>
  <c r="R39" i="2"/>
  <c r="Q39" i="2"/>
  <c r="D39" i="2"/>
  <c r="Q38" i="2"/>
  <c r="R38" i="2" s="1"/>
  <c r="D38" i="2"/>
  <c r="Q37" i="2"/>
  <c r="D37" i="2"/>
  <c r="D66" i="2" s="1"/>
  <c r="Q36" i="2"/>
  <c r="D36" i="2"/>
  <c r="R36" i="2" s="1"/>
  <c r="P35" i="2"/>
  <c r="O35" i="2"/>
  <c r="N35" i="2"/>
  <c r="M35" i="2"/>
  <c r="L35" i="2"/>
  <c r="K35" i="2"/>
  <c r="J35" i="2"/>
  <c r="I35" i="2"/>
  <c r="H35" i="2"/>
  <c r="G35" i="2"/>
  <c r="F35" i="2"/>
  <c r="E35" i="2"/>
  <c r="Q35" i="2" s="1"/>
  <c r="C35" i="2"/>
  <c r="R34" i="2"/>
  <c r="Q34" i="2"/>
  <c r="D34" i="2"/>
  <c r="Q33" i="2"/>
  <c r="R33" i="2" s="1"/>
  <c r="D33" i="2"/>
  <c r="Q32" i="2"/>
  <c r="D32" i="2"/>
  <c r="R32" i="2" s="1"/>
  <c r="Q31" i="2"/>
  <c r="D31" i="2"/>
  <c r="R31" i="2" s="1"/>
  <c r="R30" i="2"/>
  <c r="Q30" i="2"/>
  <c r="D30" i="2"/>
  <c r="Q29" i="2"/>
  <c r="R29" i="2" s="1"/>
  <c r="D29" i="2"/>
  <c r="Q28" i="2"/>
  <c r="D28" i="2"/>
  <c r="R28" i="2" s="1"/>
  <c r="Q27" i="2"/>
  <c r="R27" i="2" s="1"/>
  <c r="Q26" i="2"/>
  <c r="R26" i="2" s="1"/>
  <c r="D26" i="2"/>
  <c r="Q25" i="2"/>
  <c r="D25" i="2"/>
  <c r="R25" i="2" s="1"/>
  <c r="Q24" i="2"/>
  <c r="D24" i="2"/>
  <c r="R24" i="2" s="1"/>
  <c r="R23" i="2"/>
  <c r="Q23" i="2"/>
  <c r="Q22" i="2"/>
  <c r="D22" i="2"/>
  <c r="R22" i="2" s="1"/>
  <c r="Q21" i="2"/>
  <c r="D21" i="2"/>
  <c r="R21" i="2" s="1"/>
  <c r="R20" i="2"/>
  <c r="Q20" i="2"/>
  <c r="D20" i="2"/>
  <c r="Q19" i="2"/>
  <c r="R19" i="2" s="1"/>
  <c r="D19" i="2"/>
  <c r="Q18" i="2"/>
  <c r="D18" i="2"/>
  <c r="D35" i="2" s="1"/>
  <c r="Q114" i="2" l="1"/>
  <c r="R66" i="2"/>
  <c r="Q113" i="2"/>
  <c r="R18" i="2"/>
  <c r="R35" i="2" s="1"/>
  <c r="R37" i="2"/>
  <c r="R70" i="2"/>
  <c r="R102" i="2" s="1"/>
  <c r="R114" i="2" s="1"/>
  <c r="D109" i="2"/>
  <c r="D114" i="2" s="1"/>
  <c r="R110" i="2"/>
  <c r="R113" i="2" s="1"/>
</calcChain>
</file>

<file path=xl/sharedStrings.xml><?xml version="1.0" encoding="utf-8"?>
<sst xmlns="http://schemas.openxmlformats.org/spreadsheetml/2006/main" count="201" uniqueCount="201">
  <si>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</si>
  <si>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</si>
  <si>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</si>
  <si>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</si>
  <si>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RESPONSABLE: BLANCA ISABEL MARTÍNEZ CHUN</t>
  </si>
  <si>
    <t>BASE LEGAL: ARTICULO 10, NUMERAL 8</t>
  </si>
  <si>
    <t>MES: MAYO 2022</t>
  </si>
  <si>
    <t>FECHA DE ACTUALIZACIÓN:  06/06/2022</t>
  </si>
  <si>
    <t>EJECUCION PRESUPUESTARIA POR RENGLON DE GASTOS</t>
  </si>
  <si>
    <t>EJERCICIO 2,022</t>
  </si>
  <si>
    <t>RENGLON</t>
  </si>
  <si>
    <t>DESCRIPCION</t>
  </si>
  <si>
    <t>ASIGNADO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</si>
  <si>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</si>
  <si>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</si>
  <si>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</si>
  <si>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</si>
  <si>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</si>
  <si>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</si>
  <si>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</si>
  <si>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</si>
  <si>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</si>
  <si>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</si>
  <si>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</si>
  <si>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</si>
  <si>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</si>
  <si>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</si>
  <si>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</si>
  <si>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</si>
  <si>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</si>
  <si>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</si>
  <si>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</si>
  <si>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</si>
  <si>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</si>
  <si>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</si>
  <si>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</si>
  <si>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</si>
  <si>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</si>
  <si>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</si>
  <si>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</si>
  <si>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</si>
  <si>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</si>
  <si>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</si>
  <si>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</si>
  <si>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</si>
  <si>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</si>
  <si>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</si>
  <si>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</si>
  <si>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</si>
  <si>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</si>
  <si>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</si>
  <si>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</si>
  <si>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</si>
  <si>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</si>
  <si>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</si>
  <si>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</si>
  <si>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</si>
  <si>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</si>
  <si>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</si>
  <si>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</si>
  <si>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</si>
  <si>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</si>
  <si>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</si>
  <si>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</si>
  <si>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</si>
  <si>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</si>
  <si>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</si>
  <si>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</si>
  <si>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</si>
  <si>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</si>
  <si>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</si>
  <si>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</si>
  <si>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</si>
  <si>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</si>
  <si>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</si>
  <si>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</si>
  <si>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</si>
  <si>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</si>
  <si>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</si>
  <si>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</si>
  <si>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</si>
  <si>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</si>
  <si>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</si>
  <si>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</si>
  <si>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</si>
  <si>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</si>
  <si>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</si>
  <si>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</si>
  <si>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</si>
  <si>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</si>
  <si>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</si>
  <si>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</si>
  <si>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</si>
  <si>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</si>
  <si>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>SERVICIOS MÉDICO-SANITARIOS</t>
  </si>
  <si>
    <t xml:space="preserve"> 183</t>
  </si>
  <si>
    <t>SERVICIOS JURIDICOS</t>
  </si>
  <si>
    <t>SERVICIOS DE CAPACITACION</t>
  </si>
  <si>
    <t>SERVICIOS DE INFORMATICA Y SISTEMAS COMPUTARIZADOS</t>
  </si>
  <si>
    <t>SERVICIOS DE INGENIERIA, ARQUITECTURA Y SUPERVISION DE OBRAS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</si>
  <si>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</si>
  <si>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</si>
  <si>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</si>
  <si>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</si>
  <si>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</si>
  <si>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</si>
  <si>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</si>
  <si>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</si>
  <si>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</si>
  <si>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</si>
  <si>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</si>
  <si>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</si>
  <si>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</si>
  <si>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</si>
  <si>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</si>
  <si>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</si>
  <si>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</si>
  <si>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</si>
  <si>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</si>
  <si>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</si>
  <si>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</si>
  <si>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</si>
  <si>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</si>
  <si>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</si>
  <si>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</si>
  <si>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</si>
  <si>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</si>
  <si>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</si>
  <si>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</si>
  <si>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</si>
  <si>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</si>
  <si>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</si>
  <si>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</si>
  <si>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</si>
  <si>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</si>
  <si>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</si>
  <si>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</si>
  <si>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</si>
  <si>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</si>
  <si>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</si>
  <si>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</si>
  <si>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</si>
  <si>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</si>
  <si>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</si>
  <si>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</si>
  <si>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</si>
  <si>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</si>
  <si>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</si>
  <si>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</si>
  <si>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</si>
  <si>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</si>
  <si>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</si>
  <si>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</si>
  <si>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</si>
  <si>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</si>
  <si>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</si>
  <si>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</si>
  <si>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</si>
  <si>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</si>
  <si>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</si>
  <si>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</si>
  <si>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</si>
  <si>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</si>
  <si>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</si>
  <si>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</si>
  <si>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>UTILES MENORES, SUMINISTROS E INSTRUMENTAL MEDICO-QUIRURGICOS, DE LABORATORIO Y CUIDADO DE LA SALUD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</si>
  <si>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</si>
  <si>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</si>
  <si>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</si>
  <si>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</si>
  <si>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</si>
  <si>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</si>
  <si>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</si>
  <si>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</si>
  <si>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</si>
  <si>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</si>
  <si>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</si>
  <si>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</si>
  <si>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</si>
  <si>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</si>
  <si>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</si>
  <si>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</si>
  <si>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</si>
  <si>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</si>
  <si>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</si>
  <si>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</si>
  <si>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</si>
  <si>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</si>
  <si>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IMDEMINIZACIONES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</si>
  <si>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</si>
  <si>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</si>
  <si>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</si>
  <si>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</si>
  <si>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</si>
  <si>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TOTAL</t>
  </si>
  <si>
    <t>Elaborado por: Licda. Blanca Isabel Martinez Chun</t>
  </si>
  <si>
    <t>Vo.Bo.</t>
  </si>
  <si>
    <t>Lic. MA Carlos Antonio Ramirez Peralta</t>
  </si>
  <si>
    <t>Encargada de Presupuesto</t>
  </si>
  <si>
    <t xml:space="preserve">     Director Financiero</t>
  </si>
  <si>
    <t>DEL 01 DE ENERO AL 31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</si>
</sst>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0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0" fontId="1" fillId="0" borderId="0" xfId="5" applyFont="1" applyFill="1" applyAlignment="1">
      <alignment horizontal="left" vertical="top"/>
    </xf>
    <xf numFmtId="49" fontId="1" fillId="0" borderId="4" xfId="5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11" fillId="0" borderId="0" xfId="5" applyFont="1" applyFill="1" applyAlignment="1"/>
    <xf numFmtId="0" fontId="11" fillId="0" borderId="0" xfId="5" applyFont="1" applyFill="1" applyAlignment="1">
      <alignment horizontal="left"/>
    </xf>
    <xf numFmtId="0" fontId="1" fillId="0" borderId="0" xfId="5" applyFont="1" applyFill="1" applyAlignment="1">
      <alignment vertical="top"/>
    </xf>
    <xf numFmtId="0" fontId="11" fillId="0" borderId="0" xfId="5" applyFont="1" applyFill="1" applyAlignment="1">
      <alignment horizontal="right"/>
    </xf>
    <xf numFmtId="0" fontId="11" fillId="0" borderId="0" xfId="5" applyFont="1" applyFill="1"/>
    <xf numFmtId="4" fontId="4" fillId="0" borderId="0" xfId="5" applyNumberFormat="1" applyFont="1" applyFill="1" applyAlignment="1"/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21"/>
  <sheetViews>
    <sheetView showGridLines="0" tabSelected="1" showOutlineSymbols="0" zoomScaleNormal="100" workbookViewId="0">
      <selection activeCell="F27" sqref="F27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3" width="14" style="3" customWidth="1"/>
    <col min="4" max="4" width="12.7109375" style="3" bestFit="1" customWidth="1"/>
    <col min="5" max="5" width="12.42578125" style="3" customWidth="1"/>
    <col min="6" max="6" width="11.7109375" style="3" customWidth="1"/>
    <col min="7" max="7" width="11.7109375" style="3" bestFit="1" customWidth="1"/>
    <col min="8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7" width="12.7109375" style="3" customWidth="1"/>
    <col min="18" max="18" width="12.7109375" style="3" bestFit="1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12"/>
      <c r="S2" s="10"/>
      <c r="T2" s="10"/>
      <c r="U2" s="10"/>
      <c r="V2" s="10"/>
    </row>
    <row r="3" spans="1:22" s="5" customFormat="1" ht="15.75" x14ac:dyDescent="0.25">
      <c r="A3" s="11"/>
      <c r="B3" s="22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12"/>
      <c r="S3" s="10"/>
      <c r="T3" s="10"/>
      <c r="U3" s="10"/>
      <c r="V3" s="10"/>
    </row>
    <row r="4" spans="1:22" s="5" customFormat="1" ht="15" x14ac:dyDescent="0.25">
      <c r="A4" s="11"/>
      <c r="B4" s="23" t="s">
        <v>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7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2.75" customHeight="1" thickBot="1" x14ac:dyDescent="0.25"/>
    <row r="13" spans="1:22" ht="19.5" customHeight="1" x14ac:dyDescent="0.25">
      <c r="A13" s="24" t="s">
        <v>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6"/>
    </row>
    <row r="14" spans="1:22" ht="20.25" customHeight="1" x14ac:dyDescent="0.25">
      <c r="A14" s="27" t="s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9"/>
    </row>
    <row r="15" spans="1:22" ht="20.25" customHeight="1" x14ac:dyDescent="0.25">
      <c r="A15" s="30" t="s">
        <v>200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2"/>
    </row>
    <row r="16" spans="1:22" ht="12.75" customHeight="1" x14ac:dyDescent="0.2">
      <c r="A16" s="11"/>
      <c r="B16" s="15"/>
      <c r="C16" s="33"/>
      <c r="D16" s="34"/>
      <c r="E16" s="35"/>
      <c r="F16" s="33"/>
      <c r="G16" s="34"/>
      <c r="H16" s="35"/>
      <c r="I16" s="35"/>
      <c r="J16" s="34"/>
      <c r="K16" s="34"/>
      <c r="L16" s="34"/>
      <c r="M16" s="34"/>
      <c r="N16" s="35"/>
      <c r="O16" s="33"/>
      <c r="P16" s="33"/>
      <c r="Q16" s="35"/>
      <c r="R16" s="36"/>
    </row>
    <row r="17" spans="1:18" ht="12.75" customHeight="1" x14ac:dyDescent="0.2">
      <c r="A17" s="37" t="s">
        <v>10</v>
      </c>
      <c r="B17" s="14" t="s">
        <v>11</v>
      </c>
      <c r="C17" s="38" t="s">
        <v>12</v>
      </c>
      <c r="D17" s="39" t="s">
        <v>13</v>
      </c>
      <c r="E17" s="39" t="s">
        <v>14</v>
      </c>
      <c r="F17" s="39" t="s">
        <v>15</v>
      </c>
      <c r="G17" s="38" t="s">
        <v>16</v>
      </c>
      <c r="H17" s="39" t="s">
        <v>17</v>
      </c>
      <c r="I17" s="39" t="s">
        <v>18</v>
      </c>
      <c r="J17" s="38" t="s">
        <v>19</v>
      </c>
      <c r="K17" s="39" t="s">
        <v>20</v>
      </c>
      <c r="L17" s="39" t="s">
        <v>21</v>
      </c>
      <c r="M17" s="39" t="s">
        <v>22</v>
      </c>
      <c r="N17" s="39" t="s">
        <v>23</v>
      </c>
      <c r="O17" s="40" t="s">
        <v>24</v>
      </c>
      <c r="P17" s="14" t="s">
        <v>25</v>
      </c>
      <c r="Q17" s="39" t="s">
        <v>26</v>
      </c>
      <c r="R17" s="41" t="s">
        <v>27</v>
      </c>
    </row>
    <row r="18" spans="1:18" ht="12.75" customHeight="1" x14ac:dyDescent="0.2">
      <c r="A18" s="42" t="s">
        <v>28</v>
      </c>
      <c r="B18" s="43" t="s">
        <v>29</v>
      </c>
      <c r="C18" s="44">
        <v>3040584</v>
      </c>
      <c r="D18" s="44">
        <f>+C18</f>
        <v>3040584</v>
      </c>
      <c r="E18" s="45">
        <v>252314.23</v>
      </c>
      <c r="F18" s="45">
        <v>251067</v>
      </c>
      <c r="G18" s="45">
        <v>252415.58</v>
      </c>
      <c r="H18" s="45">
        <v>252545.63</v>
      </c>
      <c r="I18" s="45">
        <v>252168.74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f t="shared" ref="Q18:Q50" si="0">SUM(E18:P18)</f>
        <v>1260511.18</v>
      </c>
      <c r="R18" s="46">
        <f t="shared" ref="R18:R34" si="1">+D18-Q18</f>
        <v>1780072.82</v>
      </c>
    </row>
    <row r="19" spans="1:18" ht="12.75" customHeight="1" x14ac:dyDescent="0.2">
      <c r="A19" s="42" t="s">
        <v>30</v>
      </c>
      <c r="B19" s="43" t="s">
        <v>31</v>
      </c>
      <c r="C19" s="44">
        <v>1266000</v>
      </c>
      <c r="D19" s="44">
        <f t="shared" ref="D19:D34" si="2">+C19</f>
        <v>1266000</v>
      </c>
      <c r="E19" s="45">
        <v>93677.42</v>
      </c>
      <c r="F19" s="45">
        <v>96300</v>
      </c>
      <c r="G19" s="45">
        <v>99919.34</v>
      </c>
      <c r="H19" s="45">
        <v>102900</v>
      </c>
      <c r="I19" s="45">
        <v>103748.39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f t="shared" si="0"/>
        <v>496545.15</v>
      </c>
      <c r="R19" s="46">
        <f t="shared" si="1"/>
        <v>769454.85</v>
      </c>
    </row>
    <row r="20" spans="1:18" ht="12.75" customHeight="1" x14ac:dyDescent="0.2">
      <c r="A20" s="42" t="s">
        <v>32</v>
      </c>
      <c r="B20" s="43" t="s">
        <v>33</v>
      </c>
      <c r="C20" s="44">
        <v>10470</v>
      </c>
      <c r="D20" s="44">
        <f t="shared" si="2"/>
        <v>10470</v>
      </c>
      <c r="E20" s="45">
        <v>470</v>
      </c>
      <c r="F20" s="45">
        <v>470</v>
      </c>
      <c r="G20" s="45">
        <v>470</v>
      </c>
      <c r="H20" s="45">
        <v>470</v>
      </c>
      <c r="I20" s="45">
        <v>470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f t="shared" si="0"/>
        <v>2350</v>
      </c>
      <c r="R20" s="46">
        <f t="shared" si="1"/>
        <v>8120</v>
      </c>
    </row>
    <row r="21" spans="1:18" ht="12.75" customHeight="1" x14ac:dyDescent="0.2">
      <c r="A21" s="42" t="s">
        <v>34</v>
      </c>
      <c r="B21" s="43" t="s">
        <v>35</v>
      </c>
      <c r="C21" s="44">
        <v>36000</v>
      </c>
      <c r="D21" s="44">
        <f t="shared" si="2"/>
        <v>36000</v>
      </c>
      <c r="E21" s="45">
        <v>3000</v>
      </c>
      <c r="F21" s="45">
        <v>3000</v>
      </c>
      <c r="G21" s="45">
        <v>3000</v>
      </c>
      <c r="H21" s="45">
        <v>3000</v>
      </c>
      <c r="I21" s="45">
        <v>3000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f t="shared" si="0"/>
        <v>15000</v>
      </c>
      <c r="R21" s="46">
        <f t="shared" si="1"/>
        <v>21000</v>
      </c>
    </row>
    <row r="22" spans="1:18" ht="12.75" customHeight="1" x14ac:dyDescent="0.2">
      <c r="A22" s="42" t="s">
        <v>36</v>
      </c>
      <c r="B22" s="43" t="s">
        <v>37</v>
      </c>
      <c r="C22" s="44">
        <v>1461000</v>
      </c>
      <c r="D22" s="44">
        <f t="shared" si="2"/>
        <v>1461000</v>
      </c>
      <c r="E22" s="45">
        <v>120517.74</v>
      </c>
      <c r="F22" s="45">
        <v>120400</v>
      </c>
      <c r="G22" s="45">
        <v>121158.07</v>
      </c>
      <c r="H22" s="45">
        <v>121181.66</v>
      </c>
      <c r="I22" s="45">
        <v>121241.94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f t="shared" si="0"/>
        <v>604499.40999999992</v>
      </c>
      <c r="R22" s="46">
        <f t="shared" si="1"/>
        <v>856500.59000000008</v>
      </c>
    </row>
    <row r="23" spans="1:18" ht="12.75" customHeight="1" x14ac:dyDescent="0.2">
      <c r="A23" s="42">
        <v>29</v>
      </c>
      <c r="B23" s="47" t="s">
        <v>38</v>
      </c>
      <c r="C23" s="44">
        <v>145200</v>
      </c>
      <c r="D23" s="44">
        <v>185200</v>
      </c>
      <c r="E23" s="45">
        <v>0</v>
      </c>
      <c r="F23" s="45">
        <v>17200</v>
      </c>
      <c r="G23" s="45">
        <v>17200</v>
      </c>
      <c r="H23" s="45">
        <v>0</v>
      </c>
      <c r="I23" s="45">
        <v>34400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f t="shared" si="0"/>
        <v>68800</v>
      </c>
      <c r="R23" s="46">
        <f t="shared" si="1"/>
        <v>116400</v>
      </c>
    </row>
    <row r="24" spans="1:18" ht="12.75" customHeight="1" x14ac:dyDescent="0.2">
      <c r="A24" s="42" t="s">
        <v>39</v>
      </c>
      <c r="B24" s="43" t="s">
        <v>40</v>
      </c>
      <c r="C24" s="44">
        <v>484032</v>
      </c>
      <c r="D24" s="44">
        <f t="shared" si="2"/>
        <v>484032</v>
      </c>
      <c r="E24" s="45">
        <v>38896.01</v>
      </c>
      <c r="F24" s="45">
        <v>35131.879999999997</v>
      </c>
      <c r="G24" s="45">
        <v>38896.01</v>
      </c>
      <c r="H24" s="45">
        <v>37641.300000000003</v>
      </c>
      <c r="I24" s="45">
        <v>38896.01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f t="shared" si="0"/>
        <v>189461.21000000002</v>
      </c>
      <c r="R24" s="46">
        <f t="shared" si="1"/>
        <v>294570.78999999998</v>
      </c>
    </row>
    <row r="25" spans="1:18" ht="12.75" customHeight="1" x14ac:dyDescent="0.2">
      <c r="A25" s="42" t="s">
        <v>41</v>
      </c>
      <c r="B25" s="43" t="s">
        <v>42</v>
      </c>
      <c r="C25" s="44">
        <v>10800</v>
      </c>
      <c r="D25" s="44">
        <f t="shared" si="2"/>
        <v>10800</v>
      </c>
      <c r="E25" s="45">
        <v>470</v>
      </c>
      <c r="F25" s="45">
        <v>505</v>
      </c>
      <c r="G25" s="45">
        <v>505</v>
      </c>
      <c r="H25" s="45">
        <v>505</v>
      </c>
      <c r="I25" s="45">
        <v>505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f t="shared" si="0"/>
        <v>2490</v>
      </c>
      <c r="R25" s="46">
        <f t="shared" si="1"/>
        <v>8310</v>
      </c>
    </row>
    <row r="26" spans="1:18" ht="12.75" customHeight="1" x14ac:dyDescent="0.2">
      <c r="A26" s="42" t="s">
        <v>43</v>
      </c>
      <c r="B26" s="43" t="s">
        <v>44</v>
      </c>
      <c r="C26" s="44">
        <v>229888</v>
      </c>
      <c r="D26" s="44">
        <f t="shared" si="2"/>
        <v>229888</v>
      </c>
      <c r="E26" s="45">
        <v>18049.22</v>
      </c>
      <c r="F26" s="45">
        <v>18049.22</v>
      </c>
      <c r="G26" s="45">
        <v>18049.22</v>
      </c>
      <c r="H26" s="45">
        <v>18049.22</v>
      </c>
      <c r="I26" s="45">
        <v>18049.22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f t="shared" si="0"/>
        <v>90246.1</v>
      </c>
      <c r="R26" s="46">
        <f t="shared" si="1"/>
        <v>139641.9</v>
      </c>
    </row>
    <row r="27" spans="1:18" ht="12.75" customHeight="1" x14ac:dyDescent="0.2">
      <c r="A27" s="48" t="s">
        <v>45</v>
      </c>
      <c r="B27" s="43" t="s">
        <v>46</v>
      </c>
      <c r="C27" s="44">
        <v>0</v>
      </c>
      <c r="D27" s="44">
        <v>40000</v>
      </c>
      <c r="E27" s="45">
        <v>1598.07</v>
      </c>
      <c r="F27" s="45">
        <v>1032.68</v>
      </c>
      <c r="G27" s="45">
        <v>1910.5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f t="shared" si="0"/>
        <v>4541.25</v>
      </c>
      <c r="R27" s="46">
        <f t="shared" si="1"/>
        <v>35458.75</v>
      </c>
    </row>
    <row r="28" spans="1:18" ht="12.75" customHeight="1" x14ac:dyDescent="0.2">
      <c r="A28" s="42" t="s">
        <v>47</v>
      </c>
      <c r="B28" s="43" t="s">
        <v>48</v>
      </c>
      <c r="C28" s="49">
        <v>669820</v>
      </c>
      <c r="D28" s="44">
        <f t="shared" si="2"/>
        <v>669820</v>
      </c>
      <c r="E28" s="45">
        <v>54375.13</v>
      </c>
      <c r="F28" s="45">
        <v>54171.33</v>
      </c>
      <c r="G28" s="45">
        <v>53958.81</v>
      </c>
      <c r="H28" s="45">
        <v>55049.59</v>
      </c>
      <c r="I28" s="45">
        <v>55044.88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f t="shared" si="0"/>
        <v>272599.74</v>
      </c>
      <c r="R28" s="46">
        <f t="shared" si="1"/>
        <v>397220.26</v>
      </c>
    </row>
    <row r="29" spans="1:18" ht="12.75" customHeight="1" x14ac:dyDescent="0.2">
      <c r="A29" s="42">
        <v>55</v>
      </c>
      <c r="B29" s="47" t="s">
        <v>49</v>
      </c>
      <c r="C29" s="49">
        <v>18000</v>
      </c>
      <c r="D29" s="44">
        <f t="shared" si="2"/>
        <v>18000</v>
      </c>
      <c r="E29" s="45">
        <v>0</v>
      </c>
      <c r="F29" s="45">
        <v>1021</v>
      </c>
      <c r="G29" s="45">
        <v>1021</v>
      </c>
      <c r="H29" s="45">
        <v>1021</v>
      </c>
      <c r="I29" s="45">
        <v>1021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f t="shared" si="0"/>
        <v>4084</v>
      </c>
      <c r="R29" s="46">
        <f t="shared" si="1"/>
        <v>13916</v>
      </c>
    </row>
    <row r="30" spans="1:18" ht="12.75" customHeight="1" x14ac:dyDescent="0.2">
      <c r="A30" s="42" t="s">
        <v>50</v>
      </c>
      <c r="B30" s="43" t="s">
        <v>51</v>
      </c>
      <c r="C30" s="49">
        <v>14400</v>
      </c>
      <c r="D30" s="44">
        <f t="shared" si="2"/>
        <v>14400</v>
      </c>
      <c r="E30" s="45">
        <v>0</v>
      </c>
      <c r="F30" s="45">
        <v>0</v>
      </c>
      <c r="G30" s="45">
        <v>400</v>
      </c>
      <c r="H30" s="45">
        <v>0</v>
      </c>
      <c r="I30" s="45">
        <v>600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f t="shared" si="0"/>
        <v>1000</v>
      </c>
      <c r="R30" s="46">
        <f t="shared" si="1"/>
        <v>13400</v>
      </c>
    </row>
    <row r="31" spans="1:18" ht="12.75" customHeight="1" x14ac:dyDescent="0.2">
      <c r="A31" s="42" t="s">
        <v>52</v>
      </c>
      <c r="B31" s="43" t="s">
        <v>53</v>
      </c>
      <c r="C31" s="49">
        <v>72000</v>
      </c>
      <c r="D31" s="44">
        <f t="shared" si="2"/>
        <v>72000</v>
      </c>
      <c r="E31" s="45">
        <v>6000</v>
      </c>
      <c r="F31" s="45">
        <v>6000</v>
      </c>
      <c r="G31" s="45">
        <v>6000</v>
      </c>
      <c r="H31" s="45">
        <v>6000</v>
      </c>
      <c r="I31" s="45">
        <v>6000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f t="shared" si="0"/>
        <v>30000</v>
      </c>
      <c r="R31" s="46">
        <f t="shared" si="1"/>
        <v>42000</v>
      </c>
    </row>
    <row r="32" spans="1:18" ht="12.75" customHeight="1" x14ac:dyDescent="0.2">
      <c r="A32" s="42" t="s">
        <v>54</v>
      </c>
      <c r="B32" s="43" t="s">
        <v>55</v>
      </c>
      <c r="C32" s="49">
        <v>522093</v>
      </c>
      <c r="D32" s="44">
        <f t="shared" si="2"/>
        <v>522093</v>
      </c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f t="shared" si="0"/>
        <v>0</v>
      </c>
      <c r="R32" s="46">
        <f t="shared" si="1"/>
        <v>522093</v>
      </c>
    </row>
    <row r="33" spans="1:18" ht="12.75" customHeight="1" x14ac:dyDescent="0.2">
      <c r="A33" s="42" t="s">
        <v>56</v>
      </c>
      <c r="B33" s="43" t="s">
        <v>57</v>
      </c>
      <c r="C33" s="49">
        <v>522093</v>
      </c>
      <c r="D33" s="44">
        <f t="shared" si="2"/>
        <v>522093</v>
      </c>
      <c r="E33" s="45">
        <v>0</v>
      </c>
      <c r="F33" s="45">
        <v>0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f t="shared" si="0"/>
        <v>0</v>
      </c>
      <c r="R33" s="46">
        <f t="shared" si="1"/>
        <v>522093</v>
      </c>
    </row>
    <row r="34" spans="1:18" ht="12.75" customHeight="1" x14ac:dyDescent="0.2">
      <c r="A34" s="42" t="s">
        <v>58</v>
      </c>
      <c r="B34" s="43" t="s">
        <v>59</v>
      </c>
      <c r="C34" s="49">
        <v>16600</v>
      </c>
      <c r="D34" s="44">
        <f t="shared" si="2"/>
        <v>16600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f t="shared" si="0"/>
        <v>0</v>
      </c>
      <c r="R34" s="46">
        <f t="shared" si="1"/>
        <v>16600</v>
      </c>
    </row>
    <row r="35" spans="1:18" ht="12.75" customHeight="1" x14ac:dyDescent="0.2">
      <c r="A35" s="50"/>
      <c r="B35" s="51" t="s">
        <v>60</v>
      </c>
      <c r="C35" s="52">
        <f>SUM(C18:C34)</f>
        <v>8518980</v>
      </c>
      <c r="D35" s="52">
        <f>SUM(D18:D34)</f>
        <v>8598980</v>
      </c>
      <c r="E35" s="52">
        <f>SUM(E18:E34)</f>
        <v>589367.81999999995</v>
      </c>
      <c r="F35" s="52">
        <f>SUM(F18:F34)</f>
        <v>604348.11</v>
      </c>
      <c r="G35" s="52">
        <f t="shared" ref="G35:P35" si="3">SUM(G18:G34)</f>
        <v>614903.53</v>
      </c>
      <c r="H35" s="52">
        <f t="shared" si="3"/>
        <v>598363.4</v>
      </c>
      <c r="I35" s="52">
        <f t="shared" si="3"/>
        <v>635145.17999999993</v>
      </c>
      <c r="J35" s="52">
        <f t="shared" si="3"/>
        <v>0</v>
      </c>
      <c r="K35" s="52">
        <f t="shared" si="3"/>
        <v>0</v>
      </c>
      <c r="L35" s="52">
        <f t="shared" si="3"/>
        <v>0</v>
      </c>
      <c r="M35" s="52">
        <f>SUM(M18:M34)</f>
        <v>0</v>
      </c>
      <c r="N35" s="52">
        <f>SUM(N18:N34)</f>
        <v>0</v>
      </c>
      <c r="O35" s="52">
        <f t="shared" si="3"/>
        <v>0</v>
      </c>
      <c r="P35" s="52">
        <f t="shared" si="3"/>
        <v>0</v>
      </c>
      <c r="Q35" s="52">
        <f t="shared" si="0"/>
        <v>3042128.04</v>
      </c>
      <c r="R35" s="53">
        <f>SUM(R18:R34)</f>
        <v>5556851.96</v>
      </c>
    </row>
    <row r="36" spans="1:18" ht="12.75" customHeight="1" x14ac:dyDescent="0.2">
      <c r="A36" s="42" t="s">
        <v>61</v>
      </c>
      <c r="B36" s="43" t="s">
        <v>62</v>
      </c>
      <c r="C36" s="44">
        <v>550000</v>
      </c>
      <c r="D36" s="44">
        <f>+C36</f>
        <v>550000</v>
      </c>
      <c r="E36" s="45">
        <v>28975.49</v>
      </c>
      <c r="F36" s="45">
        <v>36263.660000000003</v>
      </c>
      <c r="G36" s="45">
        <v>32793.360000000001</v>
      </c>
      <c r="H36" s="45">
        <v>32946.370000000003</v>
      </c>
      <c r="I36" s="45">
        <v>32021.51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f t="shared" si="0"/>
        <v>163000.39000000001</v>
      </c>
      <c r="R36" s="46">
        <f t="shared" ref="R36:R65" si="4">+D36-Q36</f>
        <v>386999.61</v>
      </c>
    </row>
    <row r="37" spans="1:18" ht="12.75" customHeight="1" x14ac:dyDescent="0.2">
      <c r="A37" s="42">
        <v>112</v>
      </c>
      <c r="B37" s="43" t="s">
        <v>63</v>
      </c>
      <c r="C37" s="44">
        <v>15000</v>
      </c>
      <c r="D37" s="44">
        <f t="shared" ref="D37:D65" si="5">+C37</f>
        <v>15000</v>
      </c>
      <c r="E37" s="45">
        <v>19.600000000000001</v>
      </c>
      <c r="F37" s="45">
        <v>234.6</v>
      </c>
      <c r="G37" s="45">
        <v>499.6</v>
      </c>
      <c r="H37" s="45">
        <v>809.6</v>
      </c>
      <c r="I37" s="45">
        <v>310.60000000000002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f t="shared" si="0"/>
        <v>1874</v>
      </c>
      <c r="R37" s="46">
        <f t="shared" si="4"/>
        <v>13126</v>
      </c>
    </row>
    <row r="38" spans="1:18" ht="12.75" customHeight="1" x14ac:dyDescent="0.2">
      <c r="A38" s="42" t="s">
        <v>64</v>
      </c>
      <c r="B38" s="43" t="s">
        <v>65</v>
      </c>
      <c r="C38" s="44">
        <v>210000</v>
      </c>
      <c r="D38" s="44">
        <f t="shared" si="5"/>
        <v>210000</v>
      </c>
      <c r="E38" s="45">
        <v>2909.19</v>
      </c>
      <c r="F38" s="45">
        <v>8933</v>
      </c>
      <c r="G38" s="45">
        <v>22351.84</v>
      </c>
      <c r="H38" s="45">
        <v>11586.36</v>
      </c>
      <c r="I38" s="45">
        <v>11587.8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f t="shared" si="0"/>
        <v>57368.19</v>
      </c>
      <c r="R38" s="46">
        <f t="shared" si="4"/>
        <v>152631.81</v>
      </c>
    </row>
    <row r="39" spans="1:18" ht="12.75" customHeight="1" x14ac:dyDescent="0.2">
      <c r="A39" s="42" t="s">
        <v>66</v>
      </c>
      <c r="B39" s="43" t="s">
        <v>67</v>
      </c>
      <c r="C39" s="44">
        <v>5000</v>
      </c>
      <c r="D39" s="44">
        <f t="shared" si="5"/>
        <v>5000</v>
      </c>
      <c r="E39" s="45">
        <v>36</v>
      </c>
      <c r="F39" s="45">
        <v>174</v>
      </c>
      <c r="G39" s="45">
        <v>124.5</v>
      </c>
      <c r="H39" s="45">
        <v>213.5</v>
      </c>
      <c r="I39" s="45">
        <v>149.5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f t="shared" si="0"/>
        <v>697.5</v>
      </c>
      <c r="R39" s="46">
        <f t="shared" si="4"/>
        <v>4302.5</v>
      </c>
    </row>
    <row r="40" spans="1:18" ht="12.75" customHeight="1" x14ac:dyDescent="0.2">
      <c r="A40" s="42">
        <v>115</v>
      </c>
      <c r="B40" s="43" t="s">
        <v>68</v>
      </c>
      <c r="C40" s="44">
        <v>5000</v>
      </c>
      <c r="D40" s="44">
        <v>5000</v>
      </c>
      <c r="E40" s="45">
        <v>20</v>
      </c>
      <c r="F40" s="45">
        <v>740</v>
      </c>
      <c r="G40" s="45">
        <v>220</v>
      </c>
      <c r="H40" s="45">
        <v>20</v>
      </c>
      <c r="I40" s="45">
        <v>2595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f t="shared" si="0"/>
        <v>3595</v>
      </c>
      <c r="R40" s="46">
        <f t="shared" si="4"/>
        <v>1405</v>
      </c>
    </row>
    <row r="41" spans="1:18" ht="12.75" customHeight="1" x14ac:dyDescent="0.2">
      <c r="A41" s="42" t="s">
        <v>69</v>
      </c>
      <c r="B41" s="43" t="s">
        <v>70</v>
      </c>
      <c r="C41" s="44">
        <v>50000</v>
      </c>
      <c r="D41" s="44">
        <f t="shared" si="5"/>
        <v>50000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  <c r="O41" s="45">
        <v>0</v>
      </c>
      <c r="P41" s="45">
        <v>0</v>
      </c>
      <c r="Q41" s="45">
        <f t="shared" si="0"/>
        <v>0</v>
      </c>
      <c r="R41" s="46">
        <f t="shared" si="4"/>
        <v>50000</v>
      </c>
    </row>
    <row r="42" spans="1:18" ht="12.75" customHeight="1" x14ac:dyDescent="0.2">
      <c r="A42" s="42" t="s">
        <v>71</v>
      </c>
      <c r="B42" s="43" t="s">
        <v>72</v>
      </c>
      <c r="C42" s="44">
        <v>25000</v>
      </c>
      <c r="D42" s="44">
        <v>25000</v>
      </c>
      <c r="E42" s="45">
        <v>238.8</v>
      </c>
      <c r="F42" s="45">
        <v>1286</v>
      </c>
      <c r="G42" s="45">
        <v>821.45</v>
      </c>
      <c r="H42" s="45">
        <v>603.9</v>
      </c>
      <c r="I42" s="45">
        <v>750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f t="shared" si="0"/>
        <v>3700.15</v>
      </c>
      <c r="R42" s="46">
        <f t="shared" si="4"/>
        <v>21299.85</v>
      </c>
    </row>
    <row r="43" spans="1:18" ht="12.75" customHeight="1" x14ac:dyDescent="0.2">
      <c r="A43" s="42" t="s">
        <v>73</v>
      </c>
      <c r="B43" s="43" t="s">
        <v>74</v>
      </c>
      <c r="C43" s="45">
        <v>210000</v>
      </c>
      <c r="D43" s="44">
        <v>210000</v>
      </c>
      <c r="E43" s="45">
        <v>0</v>
      </c>
      <c r="F43" s="45">
        <v>4331.8</v>
      </c>
      <c r="G43" s="45">
        <v>32088.74</v>
      </c>
      <c r="H43" s="45">
        <v>6850.65</v>
      </c>
      <c r="I43" s="45">
        <v>8927.6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  <c r="O43" s="45">
        <v>0</v>
      </c>
      <c r="P43" s="45">
        <v>0</v>
      </c>
      <c r="Q43" s="45">
        <f t="shared" si="0"/>
        <v>52198.79</v>
      </c>
      <c r="R43" s="46">
        <f t="shared" si="4"/>
        <v>157801.21</v>
      </c>
    </row>
    <row r="44" spans="1:18" ht="12.75" customHeight="1" x14ac:dyDescent="0.2">
      <c r="A44" s="42">
        <v>134</v>
      </c>
      <c r="B44" s="43" t="s">
        <v>75</v>
      </c>
      <c r="C44" s="45">
        <v>15000</v>
      </c>
      <c r="D44" s="44">
        <f t="shared" si="5"/>
        <v>15000</v>
      </c>
      <c r="E44" s="45">
        <v>0</v>
      </c>
      <c r="F44" s="45">
        <v>288.08</v>
      </c>
      <c r="G44" s="45">
        <v>0</v>
      </c>
      <c r="H44" s="45">
        <v>156</v>
      </c>
      <c r="I44" s="45">
        <v>0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  <c r="O44" s="45">
        <v>0</v>
      </c>
      <c r="P44" s="45">
        <v>0</v>
      </c>
      <c r="Q44" s="45">
        <f t="shared" si="0"/>
        <v>444.08</v>
      </c>
      <c r="R44" s="46">
        <f t="shared" si="4"/>
        <v>14555.92</v>
      </c>
    </row>
    <row r="45" spans="1:18" ht="12.75" customHeight="1" x14ac:dyDescent="0.2">
      <c r="A45" s="42" t="s">
        <v>76</v>
      </c>
      <c r="B45" s="43" t="s">
        <v>77</v>
      </c>
      <c r="C45" s="45">
        <v>10000</v>
      </c>
      <c r="D45" s="44">
        <f t="shared" si="5"/>
        <v>10000</v>
      </c>
      <c r="E45" s="45">
        <v>0</v>
      </c>
      <c r="F45" s="45">
        <v>0</v>
      </c>
      <c r="G45" s="45">
        <v>0</v>
      </c>
      <c r="H45" s="45">
        <v>0</v>
      </c>
      <c r="I45" s="45">
        <v>0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45">
        <v>0</v>
      </c>
      <c r="P45" s="45">
        <v>0</v>
      </c>
      <c r="Q45" s="45">
        <f t="shared" si="0"/>
        <v>0</v>
      </c>
      <c r="R45" s="46">
        <f t="shared" si="4"/>
        <v>10000</v>
      </c>
    </row>
    <row r="46" spans="1:18" ht="12.75" customHeight="1" x14ac:dyDescent="0.2">
      <c r="A46" s="42" t="s">
        <v>78</v>
      </c>
      <c r="B46" s="43" t="s">
        <v>79</v>
      </c>
      <c r="C46" s="45">
        <v>785000</v>
      </c>
      <c r="D46" s="44">
        <f t="shared" si="5"/>
        <v>785000</v>
      </c>
      <c r="E46" s="45">
        <v>0</v>
      </c>
      <c r="F46" s="45">
        <v>326</v>
      </c>
      <c r="G46" s="45">
        <v>726000</v>
      </c>
      <c r="H46" s="45">
        <v>0</v>
      </c>
      <c r="I46" s="45">
        <v>135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45">
        <v>0</v>
      </c>
      <c r="P46" s="45">
        <v>0</v>
      </c>
      <c r="Q46" s="45">
        <f t="shared" si="0"/>
        <v>726461</v>
      </c>
      <c r="R46" s="46">
        <f t="shared" si="4"/>
        <v>58539</v>
      </c>
    </row>
    <row r="47" spans="1:18" ht="12.75" customHeight="1" x14ac:dyDescent="0.2">
      <c r="A47" s="42" t="s">
        <v>80</v>
      </c>
      <c r="B47" s="43" t="s">
        <v>81</v>
      </c>
      <c r="C47" s="45">
        <v>430000</v>
      </c>
      <c r="D47" s="44">
        <v>430000</v>
      </c>
      <c r="E47" s="45">
        <v>173671.16</v>
      </c>
      <c r="F47" s="45">
        <v>126765.37</v>
      </c>
      <c r="G47" s="45">
        <v>326</v>
      </c>
      <c r="H47" s="45">
        <v>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  <c r="O47" s="45">
        <v>0</v>
      </c>
      <c r="P47" s="45">
        <v>0</v>
      </c>
      <c r="Q47" s="45">
        <f t="shared" si="0"/>
        <v>300762.53000000003</v>
      </c>
      <c r="R47" s="46">
        <f t="shared" si="4"/>
        <v>129237.46999999997</v>
      </c>
    </row>
    <row r="48" spans="1:18" ht="12.75" customHeight="1" x14ac:dyDescent="0.2">
      <c r="A48" s="42" t="s">
        <v>82</v>
      </c>
      <c r="B48" s="43" t="s">
        <v>83</v>
      </c>
      <c r="C48" s="45">
        <v>60000</v>
      </c>
      <c r="D48" s="44">
        <v>60000</v>
      </c>
      <c r="E48" s="45">
        <v>0</v>
      </c>
      <c r="F48" s="45">
        <v>0</v>
      </c>
      <c r="G48" s="45">
        <v>10438.4</v>
      </c>
      <c r="H48" s="45">
        <v>2795</v>
      </c>
      <c r="I48" s="45">
        <v>10455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f t="shared" si="0"/>
        <v>23688.400000000001</v>
      </c>
      <c r="R48" s="46">
        <f t="shared" si="4"/>
        <v>36311.599999999999</v>
      </c>
    </row>
    <row r="49" spans="1:18" ht="12.75" customHeight="1" x14ac:dyDescent="0.2">
      <c r="A49" s="42" t="s">
        <v>84</v>
      </c>
      <c r="B49" s="43" t="s">
        <v>85</v>
      </c>
      <c r="C49" s="45">
        <v>10000</v>
      </c>
      <c r="D49" s="44">
        <f t="shared" si="5"/>
        <v>10000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f t="shared" si="0"/>
        <v>0</v>
      </c>
      <c r="R49" s="46">
        <f t="shared" si="4"/>
        <v>10000</v>
      </c>
    </row>
    <row r="50" spans="1:18" ht="12.75" customHeight="1" x14ac:dyDescent="0.2">
      <c r="A50" s="42" t="s">
        <v>86</v>
      </c>
      <c r="B50" s="43" t="s">
        <v>87</v>
      </c>
      <c r="C50" s="45">
        <v>200000</v>
      </c>
      <c r="D50" s="44">
        <f t="shared" si="5"/>
        <v>200000</v>
      </c>
      <c r="E50" s="45">
        <v>0</v>
      </c>
      <c r="F50" s="45">
        <v>17365</v>
      </c>
      <c r="G50" s="45">
        <v>0</v>
      </c>
      <c r="H50" s="45">
        <v>2930</v>
      </c>
      <c r="I50" s="45">
        <v>23010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f t="shared" si="0"/>
        <v>43305</v>
      </c>
      <c r="R50" s="46">
        <f t="shared" si="4"/>
        <v>156695</v>
      </c>
    </row>
    <row r="51" spans="1:18" ht="12.75" customHeight="1" x14ac:dyDescent="0.2">
      <c r="A51" s="42">
        <v>168</v>
      </c>
      <c r="B51" s="43" t="s">
        <v>88</v>
      </c>
      <c r="C51" s="45">
        <v>25000</v>
      </c>
      <c r="D51" s="44">
        <f t="shared" si="5"/>
        <v>25000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f t="shared" ref="Q51:Q82" si="6">SUM(E51:P51)</f>
        <v>0</v>
      </c>
      <c r="R51" s="46">
        <f t="shared" si="4"/>
        <v>25000</v>
      </c>
    </row>
    <row r="52" spans="1:18" ht="12.75" customHeight="1" x14ac:dyDescent="0.2">
      <c r="A52" s="42" t="s">
        <v>89</v>
      </c>
      <c r="B52" s="43" t="s">
        <v>90</v>
      </c>
      <c r="C52" s="45">
        <v>80000</v>
      </c>
      <c r="D52" s="44">
        <v>140000</v>
      </c>
      <c r="E52" s="45">
        <v>0</v>
      </c>
      <c r="F52" s="45">
        <v>7170</v>
      </c>
      <c r="G52" s="45">
        <v>23153</v>
      </c>
      <c r="H52" s="45">
        <v>3250</v>
      </c>
      <c r="I52" s="45">
        <v>2125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f t="shared" si="6"/>
        <v>35698</v>
      </c>
      <c r="R52" s="46">
        <f t="shared" si="4"/>
        <v>104302</v>
      </c>
    </row>
    <row r="53" spans="1:18" ht="12.75" customHeight="1" x14ac:dyDescent="0.2">
      <c r="A53" s="42">
        <v>171</v>
      </c>
      <c r="B53" s="43" t="s">
        <v>91</v>
      </c>
      <c r="C53" s="45">
        <v>539220</v>
      </c>
      <c r="D53" s="44">
        <v>424220</v>
      </c>
      <c r="E53" s="45">
        <v>0</v>
      </c>
      <c r="F53" s="45">
        <v>0</v>
      </c>
      <c r="G53" s="45">
        <v>0</v>
      </c>
      <c r="H53" s="45">
        <v>33510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f t="shared" si="6"/>
        <v>33510</v>
      </c>
      <c r="R53" s="46">
        <f t="shared" si="4"/>
        <v>390710</v>
      </c>
    </row>
    <row r="54" spans="1:18" ht="12.75" customHeight="1" x14ac:dyDescent="0.2">
      <c r="A54" s="42" t="s">
        <v>92</v>
      </c>
      <c r="B54" s="43" t="s">
        <v>93</v>
      </c>
      <c r="C54" s="45">
        <v>140000</v>
      </c>
      <c r="D54" s="44">
        <v>140000</v>
      </c>
      <c r="E54" s="45">
        <v>0</v>
      </c>
      <c r="F54" s="45">
        <v>0</v>
      </c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f t="shared" si="6"/>
        <v>0</v>
      </c>
      <c r="R54" s="46">
        <f t="shared" si="4"/>
        <v>140000</v>
      </c>
    </row>
    <row r="55" spans="1:18" ht="12.75" customHeight="1" x14ac:dyDescent="0.2">
      <c r="A55" s="42">
        <v>182</v>
      </c>
      <c r="B55" s="43" t="s">
        <v>94</v>
      </c>
      <c r="C55" s="45">
        <v>0</v>
      </c>
      <c r="D55" s="44">
        <v>30000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f t="shared" si="6"/>
        <v>0</v>
      </c>
      <c r="R55" s="46">
        <f t="shared" si="4"/>
        <v>30000</v>
      </c>
    </row>
    <row r="56" spans="1:18" ht="12.75" customHeight="1" x14ac:dyDescent="0.2">
      <c r="A56" s="42" t="s">
        <v>95</v>
      </c>
      <c r="B56" s="43" t="s">
        <v>96</v>
      </c>
      <c r="C56" s="45">
        <v>51000</v>
      </c>
      <c r="D56" s="44">
        <v>51000</v>
      </c>
      <c r="E56" s="45">
        <v>0</v>
      </c>
      <c r="F56" s="45">
        <v>0</v>
      </c>
      <c r="G56" s="45">
        <v>0</v>
      </c>
      <c r="H56" s="45">
        <v>17000</v>
      </c>
      <c r="I56" s="45">
        <v>1200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f t="shared" si="6"/>
        <v>18200</v>
      </c>
      <c r="R56" s="46">
        <f t="shared" si="4"/>
        <v>32800</v>
      </c>
    </row>
    <row r="57" spans="1:18" ht="12.75" customHeight="1" x14ac:dyDescent="0.2">
      <c r="A57" s="42">
        <v>185</v>
      </c>
      <c r="B57" s="43" t="s">
        <v>97</v>
      </c>
      <c r="C57" s="45">
        <v>15000</v>
      </c>
      <c r="D57" s="44">
        <f t="shared" si="5"/>
        <v>15000</v>
      </c>
      <c r="E57" s="45">
        <v>0</v>
      </c>
      <c r="F57" s="45">
        <v>0</v>
      </c>
      <c r="G57" s="45">
        <v>3100</v>
      </c>
      <c r="H57" s="45">
        <v>1450</v>
      </c>
      <c r="I57" s="45">
        <v>3500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f t="shared" si="6"/>
        <v>8050</v>
      </c>
      <c r="R57" s="46">
        <f t="shared" si="4"/>
        <v>6950</v>
      </c>
    </row>
    <row r="58" spans="1:18" ht="12.75" customHeight="1" x14ac:dyDescent="0.2">
      <c r="A58" s="42">
        <v>186</v>
      </c>
      <c r="B58" s="43" t="s">
        <v>98</v>
      </c>
      <c r="C58" s="45">
        <v>20000</v>
      </c>
      <c r="D58" s="44">
        <v>20000</v>
      </c>
      <c r="E58" s="45">
        <v>0</v>
      </c>
      <c r="F58" s="45">
        <v>0</v>
      </c>
      <c r="G58" s="45">
        <v>2923.2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45">
        <v>0</v>
      </c>
      <c r="P58" s="45">
        <v>0</v>
      </c>
      <c r="Q58" s="45">
        <f t="shared" si="6"/>
        <v>2923.2</v>
      </c>
      <c r="R58" s="46">
        <f t="shared" si="4"/>
        <v>17076.8</v>
      </c>
    </row>
    <row r="59" spans="1:18" ht="12.75" customHeight="1" x14ac:dyDescent="0.2">
      <c r="A59" s="42">
        <v>188</v>
      </c>
      <c r="B59" s="43" t="s">
        <v>99</v>
      </c>
      <c r="C59" s="45">
        <v>850000</v>
      </c>
      <c r="D59" s="44">
        <v>600000</v>
      </c>
      <c r="E59" s="45">
        <v>0</v>
      </c>
      <c r="F59" s="45">
        <v>0</v>
      </c>
      <c r="G59" s="45">
        <v>0</v>
      </c>
      <c r="H59" s="45">
        <v>0</v>
      </c>
      <c r="I59" s="45">
        <v>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45">
        <v>0</v>
      </c>
      <c r="P59" s="45">
        <v>0</v>
      </c>
      <c r="Q59" s="45">
        <f t="shared" si="6"/>
        <v>0</v>
      </c>
      <c r="R59" s="46">
        <f t="shared" si="4"/>
        <v>600000</v>
      </c>
    </row>
    <row r="60" spans="1:18" ht="12.75" customHeight="1" x14ac:dyDescent="0.2">
      <c r="A60" s="42">
        <v>189</v>
      </c>
      <c r="B60" s="43" t="s">
        <v>100</v>
      </c>
      <c r="C60" s="45">
        <v>150000</v>
      </c>
      <c r="D60" s="44">
        <v>150000</v>
      </c>
      <c r="E60" s="45">
        <v>0</v>
      </c>
      <c r="F60" s="45">
        <v>3753.36</v>
      </c>
      <c r="G60" s="45">
        <v>0</v>
      </c>
      <c r="H60" s="45">
        <v>0</v>
      </c>
      <c r="I60" s="45">
        <v>18704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5">
        <v>0</v>
      </c>
      <c r="P60" s="45">
        <v>0</v>
      </c>
      <c r="Q60" s="45">
        <f t="shared" si="6"/>
        <v>22457.360000000001</v>
      </c>
      <c r="R60" s="46">
        <f t="shared" si="4"/>
        <v>127542.64</v>
      </c>
    </row>
    <row r="61" spans="1:18" ht="12.75" customHeight="1" x14ac:dyDescent="0.2">
      <c r="A61" s="42" t="s">
        <v>101</v>
      </c>
      <c r="B61" s="43" t="s">
        <v>102</v>
      </c>
      <c r="C61" s="45">
        <v>230000</v>
      </c>
      <c r="D61" s="44">
        <v>170000</v>
      </c>
      <c r="E61" s="45">
        <v>0</v>
      </c>
      <c r="F61" s="45">
        <v>121820.43</v>
      </c>
      <c r="G61" s="45">
        <v>9777.6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45">
        <v>0</v>
      </c>
      <c r="P61" s="45">
        <v>0</v>
      </c>
      <c r="Q61" s="45">
        <f t="shared" si="6"/>
        <v>131598.03</v>
      </c>
      <c r="R61" s="46">
        <f t="shared" si="4"/>
        <v>38401.97</v>
      </c>
    </row>
    <row r="62" spans="1:18" ht="12.75" customHeight="1" x14ac:dyDescent="0.2">
      <c r="A62" s="42" t="s">
        <v>103</v>
      </c>
      <c r="B62" s="43" t="s">
        <v>104</v>
      </c>
      <c r="C62" s="45">
        <v>26000</v>
      </c>
      <c r="D62" s="44">
        <f t="shared" si="5"/>
        <v>26000</v>
      </c>
      <c r="E62" s="45">
        <v>0</v>
      </c>
      <c r="F62" s="45">
        <v>120</v>
      </c>
      <c r="G62" s="45">
        <v>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45">
        <v>0</v>
      </c>
      <c r="P62" s="45">
        <v>0</v>
      </c>
      <c r="Q62" s="45">
        <f t="shared" si="6"/>
        <v>120</v>
      </c>
      <c r="R62" s="46">
        <f t="shared" si="4"/>
        <v>25880</v>
      </c>
    </row>
    <row r="63" spans="1:18" ht="12.75" customHeight="1" x14ac:dyDescent="0.2">
      <c r="A63" s="42" t="s">
        <v>105</v>
      </c>
      <c r="B63" s="43" t="s">
        <v>106</v>
      </c>
      <c r="C63" s="45">
        <v>25000</v>
      </c>
      <c r="D63" s="44">
        <v>25000</v>
      </c>
      <c r="E63" s="45">
        <v>0</v>
      </c>
      <c r="F63" s="45">
        <v>1488.22</v>
      </c>
      <c r="G63" s="45">
        <v>0</v>
      </c>
      <c r="H63" s="45">
        <v>12043.36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45">
        <v>0</v>
      </c>
      <c r="P63" s="45">
        <v>0</v>
      </c>
      <c r="Q63" s="45">
        <f t="shared" si="6"/>
        <v>13531.58</v>
      </c>
      <c r="R63" s="46">
        <f t="shared" si="4"/>
        <v>11468.42</v>
      </c>
    </row>
    <row r="64" spans="1:18" ht="12.75" customHeight="1" x14ac:dyDescent="0.2">
      <c r="A64" s="42">
        <v>197</v>
      </c>
      <c r="B64" s="43" t="s">
        <v>107</v>
      </c>
      <c r="C64" s="45">
        <v>850000</v>
      </c>
      <c r="D64" s="44">
        <v>990000</v>
      </c>
      <c r="E64" s="45">
        <v>0</v>
      </c>
      <c r="F64" s="45">
        <v>0</v>
      </c>
      <c r="G64" s="45">
        <v>150400</v>
      </c>
      <c r="H64" s="45">
        <v>81600</v>
      </c>
      <c r="I64" s="45">
        <v>81600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f t="shared" si="6"/>
        <v>313600</v>
      </c>
      <c r="R64" s="46">
        <f t="shared" si="4"/>
        <v>676400</v>
      </c>
    </row>
    <row r="65" spans="1:18" ht="12.75" customHeight="1" x14ac:dyDescent="0.2">
      <c r="A65" s="42" t="s">
        <v>108</v>
      </c>
      <c r="B65" s="43" t="s">
        <v>109</v>
      </c>
      <c r="C65" s="45">
        <v>70000</v>
      </c>
      <c r="D65" s="44">
        <f t="shared" si="5"/>
        <v>70000</v>
      </c>
      <c r="E65" s="45">
        <v>189.74</v>
      </c>
      <c r="F65" s="45">
        <v>302.24</v>
      </c>
      <c r="G65" s="45">
        <v>2680.25</v>
      </c>
      <c r="H65" s="45">
        <v>925.74</v>
      </c>
      <c r="I65" s="45">
        <v>686.24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f t="shared" si="6"/>
        <v>4784.21</v>
      </c>
      <c r="R65" s="46">
        <f t="shared" si="4"/>
        <v>65215.79</v>
      </c>
    </row>
    <row r="66" spans="1:18" ht="12.75" customHeight="1" x14ac:dyDescent="0.2">
      <c r="A66" s="50"/>
      <c r="B66" s="51" t="s">
        <v>110</v>
      </c>
      <c r="C66" s="52">
        <f t="shared" ref="C66:P66" si="7">SUM(C36:C65)</f>
        <v>5651220</v>
      </c>
      <c r="D66" s="52">
        <f t="shared" si="7"/>
        <v>5456220</v>
      </c>
      <c r="E66" s="52">
        <f t="shared" si="7"/>
        <v>206059.97999999998</v>
      </c>
      <c r="F66" s="52">
        <f t="shared" si="7"/>
        <v>331361.75999999995</v>
      </c>
      <c r="G66" s="52">
        <f t="shared" si="7"/>
        <v>1017697.94</v>
      </c>
      <c r="H66" s="52">
        <f t="shared" si="7"/>
        <v>208690.47999999998</v>
      </c>
      <c r="I66" s="52">
        <f t="shared" si="7"/>
        <v>197757.25</v>
      </c>
      <c r="J66" s="52">
        <f t="shared" si="7"/>
        <v>0</v>
      </c>
      <c r="K66" s="52">
        <f t="shared" si="7"/>
        <v>0</v>
      </c>
      <c r="L66" s="52">
        <f t="shared" si="7"/>
        <v>0</v>
      </c>
      <c r="M66" s="52">
        <f t="shared" si="7"/>
        <v>0</v>
      </c>
      <c r="N66" s="52">
        <f t="shared" si="7"/>
        <v>0</v>
      </c>
      <c r="O66" s="52">
        <f t="shared" si="7"/>
        <v>0</v>
      </c>
      <c r="P66" s="52">
        <f t="shared" si="7"/>
        <v>0</v>
      </c>
      <c r="Q66" s="52">
        <f t="shared" si="6"/>
        <v>1961567.41</v>
      </c>
      <c r="R66" s="53">
        <f>SUM(R36:R65)</f>
        <v>3494652.59</v>
      </c>
    </row>
    <row r="67" spans="1:18" ht="12.75" customHeight="1" x14ac:dyDescent="0.2">
      <c r="A67" s="42" t="s">
        <v>111</v>
      </c>
      <c r="B67" s="43" t="s">
        <v>112</v>
      </c>
      <c r="C67" s="45">
        <v>80000</v>
      </c>
      <c r="D67" s="45">
        <f>+C67</f>
        <v>80000</v>
      </c>
      <c r="E67" s="45">
        <v>937.5</v>
      </c>
      <c r="F67" s="45">
        <v>2465.9</v>
      </c>
      <c r="G67" s="45">
        <v>1334.98</v>
      </c>
      <c r="H67" s="45">
        <v>6601.15</v>
      </c>
      <c r="I67" s="45">
        <v>3358.55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f t="shared" si="6"/>
        <v>14698.079999999998</v>
      </c>
      <c r="R67" s="46">
        <f t="shared" ref="R67:R101" si="8">+D67-Q67</f>
        <v>65301.919999999998</v>
      </c>
    </row>
    <row r="68" spans="1:18" ht="12.75" customHeight="1" x14ac:dyDescent="0.2">
      <c r="A68" s="42" t="s">
        <v>113</v>
      </c>
      <c r="B68" s="43" t="s">
        <v>114</v>
      </c>
      <c r="C68" s="45">
        <v>15000</v>
      </c>
      <c r="D68" s="45">
        <f t="shared" ref="D68:D98" si="9">+C68</f>
        <v>15000</v>
      </c>
      <c r="E68" s="45">
        <v>0</v>
      </c>
      <c r="F68" s="45">
        <v>0</v>
      </c>
      <c r="G68" s="45">
        <v>0</v>
      </c>
      <c r="H68" s="45">
        <v>329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f t="shared" si="6"/>
        <v>329</v>
      </c>
      <c r="R68" s="46">
        <f t="shared" si="8"/>
        <v>14671</v>
      </c>
    </row>
    <row r="69" spans="1:18" ht="12.75" customHeight="1" x14ac:dyDescent="0.2">
      <c r="A69" s="42" t="s">
        <v>115</v>
      </c>
      <c r="B69" s="43" t="s">
        <v>116</v>
      </c>
      <c r="C69" s="45">
        <v>25000</v>
      </c>
      <c r="D69" s="45">
        <f t="shared" si="9"/>
        <v>25000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f t="shared" si="6"/>
        <v>0</v>
      </c>
      <c r="R69" s="46">
        <f t="shared" si="8"/>
        <v>25000</v>
      </c>
    </row>
    <row r="70" spans="1:18" ht="12.75" customHeight="1" x14ac:dyDescent="0.2">
      <c r="A70" s="42">
        <v>224</v>
      </c>
      <c r="B70" s="43" t="s">
        <v>117</v>
      </c>
      <c r="C70" s="45">
        <v>5000</v>
      </c>
      <c r="D70" s="45">
        <f t="shared" si="9"/>
        <v>5000</v>
      </c>
      <c r="E70" s="45">
        <v>0</v>
      </c>
      <c r="F70" s="45">
        <v>0</v>
      </c>
      <c r="G70" s="45">
        <v>0</v>
      </c>
      <c r="H70" s="45">
        <v>204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f t="shared" si="6"/>
        <v>204</v>
      </c>
      <c r="R70" s="46">
        <f t="shared" si="8"/>
        <v>4796</v>
      </c>
    </row>
    <row r="71" spans="1:18" ht="12.75" customHeight="1" x14ac:dyDescent="0.2">
      <c r="A71" s="42" t="s">
        <v>118</v>
      </c>
      <c r="B71" s="43" t="s">
        <v>119</v>
      </c>
      <c r="C71" s="45">
        <v>10000</v>
      </c>
      <c r="D71" s="45">
        <f t="shared" si="9"/>
        <v>10000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f t="shared" si="6"/>
        <v>0</v>
      </c>
      <c r="R71" s="46">
        <f t="shared" si="8"/>
        <v>10000</v>
      </c>
    </row>
    <row r="72" spans="1:18" ht="12.75" customHeight="1" x14ac:dyDescent="0.2">
      <c r="A72" s="42" t="s">
        <v>120</v>
      </c>
      <c r="B72" s="43" t="s">
        <v>121</v>
      </c>
      <c r="C72" s="45">
        <v>19800</v>
      </c>
      <c r="D72" s="45">
        <f t="shared" si="9"/>
        <v>19800</v>
      </c>
      <c r="E72" s="45">
        <v>0</v>
      </c>
      <c r="F72" s="45">
        <v>0</v>
      </c>
      <c r="G72" s="45">
        <v>0</v>
      </c>
      <c r="H72" s="45">
        <v>22</v>
      </c>
      <c r="I72" s="45">
        <v>1050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f t="shared" si="6"/>
        <v>1072</v>
      </c>
      <c r="R72" s="46">
        <f t="shared" si="8"/>
        <v>18728</v>
      </c>
    </row>
    <row r="73" spans="1:18" ht="12.75" customHeight="1" x14ac:dyDescent="0.2">
      <c r="A73" s="42" t="s">
        <v>122</v>
      </c>
      <c r="B73" s="43" t="s">
        <v>123</v>
      </c>
      <c r="C73" s="45">
        <v>46000</v>
      </c>
      <c r="D73" s="45">
        <v>56000</v>
      </c>
      <c r="E73" s="45">
        <v>0</v>
      </c>
      <c r="F73" s="45">
        <v>0</v>
      </c>
      <c r="G73" s="45">
        <v>0</v>
      </c>
      <c r="H73" s="45">
        <v>0</v>
      </c>
      <c r="I73" s="45">
        <v>1199.99</v>
      </c>
      <c r="J73" s="45">
        <v>0</v>
      </c>
      <c r="K73" s="45">
        <v>0</v>
      </c>
      <c r="L73" s="45">
        <v>0</v>
      </c>
      <c r="M73" s="45">
        <v>0</v>
      </c>
      <c r="N73" s="45">
        <v>0</v>
      </c>
      <c r="O73" s="45">
        <v>0</v>
      </c>
      <c r="P73" s="45">
        <v>0</v>
      </c>
      <c r="Q73" s="45">
        <f t="shared" si="6"/>
        <v>1199.99</v>
      </c>
      <c r="R73" s="46">
        <f t="shared" si="8"/>
        <v>54800.01</v>
      </c>
    </row>
    <row r="74" spans="1:18" ht="12.75" customHeight="1" x14ac:dyDescent="0.2">
      <c r="A74" s="42" t="s">
        <v>124</v>
      </c>
      <c r="B74" s="43" t="s">
        <v>125</v>
      </c>
      <c r="C74" s="45">
        <v>20000</v>
      </c>
      <c r="D74" s="45">
        <f t="shared" si="9"/>
        <v>20000</v>
      </c>
      <c r="E74" s="45">
        <v>0</v>
      </c>
      <c r="F74" s="45">
        <v>0</v>
      </c>
      <c r="G74" s="45">
        <v>7225</v>
      </c>
      <c r="H74" s="45">
        <v>85</v>
      </c>
      <c r="I74" s="45">
        <v>0</v>
      </c>
      <c r="J74" s="45">
        <v>0</v>
      </c>
      <c r="K74" s="45">
        <v>0</v>
      </c>
      <c r="L74" s="45">
        <v>0</v>
      </c>
      <c r="M74" s="45">
        <v>0</v>
      </c>
      <c r="N74" s="45">
        <v>0</v>
      </c>
      <c r="O74" s="45">
        <v>0</v>
      </c>
      <c r="P74" s="45">
        <v>0</v>
      </c>
      <c r="Q74" s="45">
        <f t="shared" si="6"/>
        <v>7310</v>
      </c>
      <c r="R74" s="46">
        <f t="shared" si="8"/>
        <v>12690</v>
      </c>
    </row>
    <row r="75" spans="1:18" ht="12.75" customHeight="1" x14ac:dyDescent="0.2">
      <c r="A75" s="42" t="s">
        <v>126</v>
      </c>
      <c r="B75" s="43" t="s">
        <v>127</v>
      </c>
      <c r="C75" s="45">
        <v>9999</v>
      </c>
      <c r="D75" s="45">
        <v>19999</v>
      </c>
      <c r="E75" s="45">
        <v>0</v>
      </c>
      <c r="F75" s="45">
        <v>84</v>
      </c>
      <c r="G75" s="45">
        <v>1198</v>
      </c>
      <c r="H75" s="45">
        <v>215.2</v>
      </c>
      <c r="I75" s="45">
        <v>176.8</v>
      </c>
      <c r="J75" s="45">
        <v>0</v>
      </c>
      <c r="K75" s="45">
        <v>0</v>
      </c>
      <c r="L75" s="45">
        <v>0</v>
      </c>
      <c r="M75" s="45">
        <v>0</v>
      </c>
      <c r="N75" s="45">
        <v>0</v>
      </c>
      <c r="O75" s="45">
        <v>0</v>
      </c>
      <c r="P75" s="45">
        <v>0</v>
      </c>
      <c r="Q75" s="45">
        <f t="shared" si="6"/>
        <v>1674</v>
      </c>
      <c r="R75" s="46">
        <f t="shared" si="8"/>
        <v>18325</v>
      </c>
    </row>
    <row r="76" spans="1:18" ht="12.75" customHeight="1" x14ac:dyDescent="0.2">
      <c r="A76" s="42" t="s">
        <v>128</v>
      </c>
      <c r="B76" s="43" t="s">
        <v>129</v>
      </c>
      <c r="C76" s="45">
        <v>25400</v>
      </c>
      <c r="D76" s="45">
        <f t="shared" si="9"/>
        <v>25400</v>
      </c>
      <c r="E76" s="45">
        <v>0</v>
      </c>
      <c r="F76" s="45">
        <v>0</v>
      </c>
      <c r="G76" s="45">
        <v>3413.5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f t="shared" si="6"/>
        <v>3413.5</v>
      </c>
      <c r="R76" s="46">
        <f t="shared" si="8"/>
        <v>21986.5</v>
      </c>
    </row>
    <row r="77" spans="1:18" ht="12.75" customHeight="1" x14ac:dyDescent="0.2">
      <c r="A77" s="42" t="s">
        <v>130</v>
      </c>
      <c r="B77" s="43" t="s">
        <v>131</v>
      </c>
      <c r="C77" s="45">
        <v>5000</v>
      </c>
      <c r="D77" s="45">
        <f t="shared" si="9"/>
        <v>5000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f t="shared" si="6"/>
        <v>0</v>
      </c>
      <c r="R77" s="46">
        <f t="shared" si="8"/>
        <v>5000</v>
      </c>
    </row>
    <row r="78" spans="1:18" ht="12.75" customHeight="1" x14ac:dyDescent="0.2">
      <c r="A78" s="42" t="s">
        <v>132</v>
      </c>
      <c r="B78" s="43" t="s">
        <v>133</v>
      </c>
      <c r="C78" s="45">
        <v>13000</v>
      </c>
      <c r="D78" s="45">
        <f t="shared" si="9"/>
        <v>13000</v>
      </c>
      <c r="E78" s="45">
        <v>133.19999999999999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f t="shared" si="6"/>
        <v>133.19999999999999</v>
      </c>
      <c r="R78" s="46">
        <f t="shared" si="8"/>
        <v>12866.8</v>
      </c>
    </row>
    <row r="79" spans="1:18" ht="12.75" customHeight="1" x14ac:dyDescent="0.2">
      <c r="A79" s="42">
        <v>252</v>
      </c>
      <c r="B79" s="43" t="s">
        <v>134</v>
      </c>
      <c r="C79" s="45">
        <v>10000</v>
      </c>
      <c r="D79" s="45">
        <f t="shared" si="9"/>
        <v>10000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f t="shared" si="6"/>
        <v>0</v>
      </c>
      <c r="R79" s="46">
        <f t="shared" si="8"/>
        <v>10000</v>
      </c>
    </row>
    <row r="80" spans="1:18" ht="12.75" customHeight="1" x14ac:dyDescent="0.2">
      <c r="A80" s="42" t="s">
        <v>135</v>
      </c>
      <c r="B80" s="43" t="s">
        <v>136</v>
      </c>
      <c r="C80" s="45">
        <v>52000</v>
      </c>
      <c r="D80" s="45">
        <v>52000</v>
      </c>
      <c r="E80" s="45">
        <v>0</v>
      </c>
      <c r="F80" s="45">
        <v>0</v>
      </c>
      <c r="G80" s="45">
        <v>0</v>
      </c>
      <c r="H80" s="45">
        <v>0</v>
      </c>
      <c r="I80" s="45">
        <v>577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f t="shared" si="6"/>
        <v>577</v>
      </c>
      <c r="R80" s="46">
        <f t="shared" si="8"/>
        <v>51423</v>
      </c>
    </row>
    <row r="81" spans="1:18" ht="12.75" customHeight="1" x14ac:dyDescent="0.2">
      <c r="A81" s="42" t="s">
        <v>137</v>
      </c>
      <c r="B81" s="43" t="s">
        <v>138</v>
      </c>
      <c r="C81" s="45">
        <v>10200</v>
      </c>
      <c r="D81" s="45">
        <f t="shared" si="9"/>
        <v>10200</v>
      </c>
      <c r="E81" s="45">
        <v>0</v>
      </c>
      <c r="F81" s="45">
        <v>0</v>
      </c>
      <c r="G81" s="45">
        <v>0</v>
      </c>
      <c r="H81" s="45">
        <v>36.200000000000003</v>
      </c>
      <c r="I81" s="45">
        <v>0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O81" s="45">
        <v>0</v>
      </c>
      <c r="P81" s="45">
        <v>0</v>
      </c>
      <c r="Q81" s="45">
        <f t="shared" si="6"/>
        <v>36.200000000000003</v>
      </c>
      <c r="R81" s="46">
        <f t="shared" si="8"/>
        <v>10163.799999999999</v>
      </c>
    </row>
    <row r="82" spans="1:18" ht="12.75" customHeight="1" x14ac:dyDescent="0.2">
      <c r="A82" s="42">
        <v>261</v>
      </c>
      <c r="B82" s="43" t="s">
        <v>139</v>
      </c>
      <c r="C82" s="45">
        <v>21800</v>
      </c>
      <c r="D82" s="45">
        <v>36800</v>
      </c>
      <c r="E82" s="45">
        <v>0</v>
      </c>
      <c r="F82" s="45">
        <v>65.3</v>
      </c>
      <c r="G82" s="45">
        <v>865.85</v>
      </c>
      <c r="H82" s="45">
        <v>0</v>
      </c>
      <c r="I82" s="45">
        <v>17.899999999999999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O82" s="45">
        <v>0</v>
      </c>
      <c r="P82" s="45">
        <v>0</v>
      </c>
      <c r="Q82" s="45">
        <f t="shared" si="6"/>
        <v>949.05</v>
      </c>
      <c r="R82" s="46">
        <f t="shared" si="8"/>
        <v>35850.949999999997</v>
      </c>
    </row>
    <row r="83" spans="1:18" ht="12.75" customHeight="1" x14ac:dyDescent="0.2">
      <c r="A83" s="42" t="s">
        <v>140</v>
      </c>
      <c r="B83" s="43" t="s">
        <v>141</v>
      </c>
      <c r="C83" s="45">
        <v>278800</v>
      </c>
      <c r="D83" s="45">
        <v>278800</v>
      </c>
      <c r="E83" s="45">
        <v>0</v>
      </c>
      <c r="F83" s="45">
        <v>0</v>
      </c>
      <c r="G83" s="45">
        <v>400</v>
      </c>
      <c r="H83" s="45">
        <v>80000</v>
      </c>
      <c r="I83" s="45">
        <v>60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O83" s="45">
        <v>0</v>
      </c>
      <c r="P83" s="45">
        <v>0</v>
      </c>
      <c r="Q83" s="45">
        <f t="shared" ref="Q83:Q113" si="10">SUM(E83:P83)</f>
        <v>80460</v>
      </c>
      <c r="R83" s="46">
        <f>+D83-Q83</f>
        <v>198340</v>
      </c>
    </row>
    <row r="84" spans="1:18" ht="12.75" customHeight="1" x14ac:dyDescent="0.2">
      <c r="A84" s="42" t="s">
        <v>142</v>
      </c>
      <c r="B84" s="43" t="s">
        <v>143</v>
      </c>
      <c r="C84" s="45">
        <v>199000</v>
      </c>
      <c r="D84" s="45">
        <v>199000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f t="shared" si="10"/>
        <v>0</v>
      </c>
      <c r="R84" s="46">
        <f t="shared" si="8"/>
        <v>199000</v>
      </c>
    </row>
    <row r="85" spans="1:18" ht="12.75" customHeight="1" x14ac:dyDescent="0.2">
      <c r="A85" s="42" t="s">
        <v>144</v>
      </c>
      <c r="B85" s="43" t="s">
        <v>145</v>
      </c>
      <c r="C85" s="45">
        <v>15455</v>
      </c>
      <c r="D85" s="45">
        <f t="shared" si="9"/>
        <v>15455</v>
      </c>
      <c r="E85" s="45">
        <v>229.54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O85" s="45">
        <v>0</v>
      </c>
      <c r="P85" s="45">
        <v>0</v>
      </c>
      <c r="Q85" s="45">
        <f t="shared" si="10"/>
        <v>229.54</v>
      </c>
      <c r="R85" s="46">
        <f t="shared" si="8"/>
        <v>15225.46</v>
      </c>
    </row>
    <row r="86" spans="1:18" ht="12.75" customHeight="1" x14ac:dyDescent="0.2">
      <c r="A86" s="42" t="s">
        <v>146</v>
      </c>
      <c r="B86" s="43" t="s">
        <v>147</v>
      </c>
      <c r="C86" s="45">
        <v>42200</v>
      </c>
      <c r="D86" s="45">
        <v>62200</v>
      </c>
      <c r="E86" s="45">
        <v>0</v>
      </c>
      <c r="F86" s="45">
        <v>441</v>
      </c>
      <c r="G86" s="45">
        <v>112.5</v>
      </c>
      <c r="H86" s="45">
        <v>28724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O86" s="45">
        <v>0</v>
      </c>
      <c r="P86" s="45">
        <v>0</v>
      </c>
      <c r="Q86" s="45">
        <f t="shared" si="10"/>
        <v>29277.5</v>
      </c>
      <c r="R86" s="46">
        <f t="shared" si="8"/>
        <v>32922.5</v>
      </c>
    </row>
    <row r="87" spans="1:18" ht="12.75" customHeight="1" x14ac:dyDescent="0.2">
      <c r="A87" s="42" t="s">
        <v>148</v>
      </c>
      <c r="B87" s="43" t="s">
        <v>149</v>
      </c>
      <c r="C87" s="45">
        <v>69500</v>
      </c>
      <c r="D87" s="45">
        <v>89500</v>
      </c>
      <c r="E87" s="45">
        <v>4819.97</v>
      </c>
      <c r="F87" s="45">
        <v>227.96</v>
      </c>
      <c r="G87" s="45">
        <v>4928.6899999999996</v>
      </c>
      <c r="H87" s="45">
        <v>363.99</v>
      </c>
      <c r="I87" s="45">
        <v>4410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f t="shared" si="10"/>
        <v>14750.609999999999</v>
      </c>
      <c r="R87" s="46">
        <f t="shared" si="8"/>
        <v>74749.39</v>
      </c>
    </row>
    <row r="88" spans="1:18" ht="12.75" customHeight="1" x14ac:dyDescent="0.2">
      <c r="A88" s="42">
        <v>269</v>
      </c>
      <c r="B88" s="43" t="s">
        <v>150</v>
      </c>
      <c r="C88" s="45">
        <v>20000</v>
      </c>
      <c r="D88" s="45">
        <f t="shared" si="9"/>
        <v>20000</v>
      </c>
      <c r="E88" s="45">
        <v>40</v>
      </c>
      <c r="F88" s="45">
        <v>188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f>SUM(E88:P88)</f>
        <v>228</v>
      </c>
      <c r="R88" s="46">
        <f t="shared" si="8"/>
        <v>19772</v>
      </c>
    </row>
    <row r="89" spans="1:18" ht="12.75" customHeight="1" x14ac:dyDescent="0.2">
      <c r="A89" s="42" t="s">
        <v>151</v>
      </c>
      <c r="B89" s="43" t="s">
        <v>152</v>
      </c>
      <c r="C89" s="45">
        <v>12000</v>
      </c>
      <c r="D89" s="45">
        <f t="shared" si="9"/>
        <v>12000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f>SUM(E89:P89)</f>
        <v>0</v>
      </c>
      <c r="R89" s="46">
        <f t="shared" si="8"/>
        <v>12000</v>
      </c>
    </row>
    <row r="90" spans="1:18" ht="12.75" customHeight="1" x14ac:dyDescent="0.2">
      <c r="A90" s="42">
        <v>274</v>
      </c>
      <c r="B90" s="43" t="s">
        <v>153</v>
      </c>
      <c r="C90" s="45">
        <v>5000</v>
      </c>
      <c r="D90" s="45">
        <f t="shared" si="9"/>
        <v>5000</v>
      </c>
      <c r="E90" s="45">
        <v>0</v>
      </c>
      <c r="F90" s="45">
        <v>0</v>
      </c>
      <c r="G90" s="45">
        <v>870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f t="shared" si="10"/>
        <v>870</v>
      </c>
      <c r="R90" s="46">
        <f t="shared" si="8"/>
        <v>4130</v>
      </c>
    </row>
    <row r="91" spans="1:18" ht="12.75" customHeight="1" x14ac:dyDescent="0.2">
      <c r="A91" s="42" t="s">
        <v>154</v>
      </c>
      <c r="B91" s="43" t="s">
        <v>155</v>
      </c>
      <c r="C91" s="45">
        <v>15000</v>
      </c>
      <c r="D91" s="45">
        <f t="shared" si="9"/>
        <v>15000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f t="shared" si="10"/>
        <v>0</v>
      </c>
      <c r="R91" s="46">
        <f t="shared" si="8"/>
        <v>15000</v>
      </c>
    </row>
    <row r="92" spans="1:18" ht="12.75" customHeight="1" x14ac:dyDescent="0.2">
      <c r="A92" s="42" t="s">
        <v>156</v>
      </c>
      <c r="B92" s="43" t="s">
        <v>157</v>
      </c>
      <c r="C92" s="45">
        <v>76000</v>
      </c>
      <c r="D92" s="45">
        <f t="shared" si="9"/>
        <v>76000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f t="shared" si="10"/>
        <v>0</v>
      </c>
      <c r="R92" s="46">
        <f t="shared" si="8"/>
        <v>76000</v>
      </c>
    </row>
    <row r="93" spans="1:18" ht="12.75" customHeight="1" x14ac:dyDescent="0.2">
      <c r="A93" s="42" t="s">
        <v>158</v>
      </c>
      <c r="B93" s="43" t="s">
        <v>159</v>
      </c>
      <c r="C93" s="45">
        <v>31600</v>
      </c>
      <c r="D93" s="45">
        <f t="shared" si="9"/>
        <v>31600</v>
      </c>
      <c r="E93" s="45">
        <v>0</v>
      </c>
      <c r="F93" s="45">
        <v>0</v>
      </c>
      <c r="G93" s="45">
        <v>0</v>
      </c>
      <c r="H93" s="45">
        <v>120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f t="shared" si="10"/>
        <v>120</v>
      </c>
      <c r="R93" s="46">
        <f t="shared" si="8"/>
        <v>31480</v>
      </c>
    </row>
    <row r="94" spans="1:18" ht="12.75" customHeight="1" x14ac:dyDescent="0.2">
      <c r="A94" s="42">
        <v>289</v>
      </c>
      <c r="B94" s="43" t="s">
        <v>160</v>
      </c>
      <c r="C94" s="45">
        <v>20000</v>
      </c>
      <c r="D94" s="45">
        <f t="shared" si="9"/>
        <v>20000</v>
      </c>
      <c r="E94" s="45">
        <v>0</v>
      </c>
      <c r="F94" s="45">
        <v>0</v>
      </c>
      <c r="G94" s="45">
        <v>0</v>
      </c>
      <c r="H94" s="45">
        <v>182.73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0</v>
      </c>
      <c r="P94" s="45">
        <v>0</v>
      </c>
      <c r="Q94" s="45">
        <f t="shared" si="10"/>
        <v>182.73</v>
      </c>
      <c r="R94" s="46">
        <f t="shared" si="8"/>
        <v>19817.27</v>
      </c>
    </row>
    <row r="95" spans="1:18" ht="12.75" customHeight="1" x14ac:dyDescent="0.2">
      <c r="A95" s="42" t="s">
        <v>161</v>
      </c>
      <c r="B95" s="43" t="s">
        <v>162</v>
      </c>
      <c r="C95" s="45">
        <v>19576</v>
      </c>
      <c r="D95" s="45">
        <f t="shared" si="9"/>
        <v>19576</v>
      </c>
      <c r="E95" s="45">
        <v>96</v>
      </c>
      <c r="F95" s="45">
        <v>380</v>
      </c>
      <c r="G95" s="45">
        <v>8978.75</v>
      </c>
      <c r="H95" s="45">
        <v>598.23</v>
      </c>
      <c r="I95" s="45">
        <v>240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f t="shared" si="10"/>
        <v>10292.98</v>
      </c>
      <c r="R95" s="46">
        <f t="shared" si="8"/>
        <v>9283.02</v>
      </c>
    </row>
    <row r="96" spans="1:18" ht="12.75" customHeight="1" x14ac:dyDescent="0.2">
      <c r="A96" s="42" t="s">
        <v>163</v>
      </c>
      <c r="B96" s="43" t="s">
        <v>164</v>
      </c>
      <c r="C96" s="45">
        <v>18390</v>
      </c>
      <c r="D96" s="45">
        <v>18390</v>
      </c>
      <c r="E96" s="45">
        <v>1090</v>
      </c>
      <c r="F96" s="45">
        <v>321.8</v>
      </c>
      <c r="G96" s="45">
        <v>595.79999999999995</v>
      </c>
      <c r="H96" s="45">
        <v>123.6</v>
      </c>
      <c r="I96" s="45">
        <v>121.2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45">
        <v>0</v>
      </c>
      <c r="P96" s="45">
        <v>0</v>
      </c>
      <c r="Q96" s="45">
        <f t="shared" si="10"/>
        <v>2252.3999999999996</v>
      </c>
      <c r="R96" s="46">
        <f t="shared" si="8"/>
        <v>16137.6</v>
      </c>
    </row>
    <row r="97" spans="1:18" ht="12.75" customHeight="1" x14ac:dyDescent="0.2">
      <c r="A97" s="42">
        <v>295</v>
      </c>
      <c r="B97" s="43" t="s">
        <v>165</v>
      </c>
      <c r="C97" s="45">
        <v>0</v>
      </c>
      <c r="D97" s="45">
        <v>25000</v>
      </c>
      <c r="E97" s="45">
        <v>0</v>
      </c>
      <c r="F97" s="45">
        <v>0</v>
      </c>
      <c r="G97" s="45">
        <v>0</v>
      </c>
      <c r="H97" s="45">
        <v>0</v>
      </c>
      <c r="I97" s="45">
        <v>1120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f t="shared" si="10"/>
        <v>1120</v>
      </c>
      <c r="R97" s="46">
        <f t="shared" si="8"/>
        <v>23880</v>
      </c>
    </row>
    <row r="98" spans="1:18" ht="12.75" customHeight="1" x14ac:dyDescent="0.2">
      <c r="A98" s="42" t="s">
        <v>166</v>
      </c>
      <c r="B98" s="43" t="s">
        <v>167</v>
      </c>
      <c r="C98" s="45">
        <v>4680</v>
      </c>
      <c r="D98" s="45">
        <f t="shared" si="9"/>
        <v>4680</v>
      </c>
      <c r="E98" s="45">
        <v>0</v>
      </c>
      <c r="F98" s="45">
        <v>949.05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f t="shared" si="10"/>
        <v>949.05</v>
      </c>
      <c r="R98" s="46">
        <f t="shared" si="8"/>
        <v>3730.95</v>
      </c>
    </row>
    <row r="99" spans="1:18" ht="12.75" customHeight="1" x14ac:dyDescent="0.2">
      <c r="A99" s="42" t="s">
        <v>168</v>
      </c>
      <c r="B99" s="43" t="s">
        <v>169</v>
      </c>
      <c r="C99" s="45">
        <v>86000</v>
      </c>
      <c r="D99" s="45">
        <v>86000</v>
      </c>
      <c r="E99" s="45">
        <v>0</v>
      </c>
      <c r="F99" s="45">
        <v>0</v>
      </c>
      <c r="G99" s="45">
        <v>2394.48</v>
      </c>
      <c r="H99" s="45">
        <v>229.93</v>
      </c>
      <c r="I99" s="45">
        <v>232.5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f t="shared" si="10"/>
        <v>2856.91</v>
      </c>
      <c r="R99" s="46">
        <f t="shared" si="8"/>
        <v>83143.09</v>
      </c>
    </row>
    <row r="100" spans="1:18" ht="12.75" customHeight="1" x14ac:dyDescent="0.2">
      <c r="A100" s="42" t="s">
        <v>170</v>
      </c>
      <c r="B100" s="43" t="s">
        <v>171</v>
      </c>
      <c r="C100" s="45">
        <v>50000</v>
      </c>
      <c r="D100" s="45">
        <v>50000</v>
      </c>
      <c r="E100" s="45">
        <v>0</v>
      </c>
      <c r="F100" s="45">
        <v>0</v>
      </c>
      <c r="G100" s="45">
        <v>368</v>
      </c>
      <c r="H100" s="45">
        <v>11985</v>
      </c>
      <c r="I100" s="45">
        <v>6108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f t="shared" si="10"/>
        <v>18461</v>
      </c>
      <c r="R100" s="46">
        <f t="shared" si="8"/>
        <v>31539</v>
      </c>
    </row>
    <row r="101" spans="1:18" ht="12.75" customHeight="1" x14ac:dyDescent="0.2">
      <c r="A101" s="42" t="s">
        <v>172</v>
      </c>
      <c r="B101" s="43" t="s">
        <v>173</v>
      </c>
      <c r="C101" s="45">
        <v>12600</v>
      </c>
      <c r="D101" s="45">
        <v>27600</v>
      </c>
      <c r="E101" s="45">
        <v>345</v>
      </c>
      <c r="F101" s="45">
        <v>2750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f t="shared" si="10"/>
        <v>3095</v>
      </c>
      <c r="R101" s="46">
        <f t="shared" si="8"/>
        <v>24505</v>
      </c>
    </row>
    <row r="102" spans="1:18" ht="12.75" customHeight="1" x14ac:dyDescent="0.2">
      <c r="A102" s="50"/>
      <c r="B102" s="51" t="s">
        <v>174</v>
      </c>
      <c r="C102" s="52">
        <f t="shared" ref="C102:P102" si="11">SUM(C67:C101)</f>
        <v>1344000</v>
      </c>
      <c r="D102" s="52">
        <f t="shared" si="11"/>
        <v>1459000</v>
      </c>
      <c r="E102" s="52">
        <f t="shared" si="11"/>
        <v>7691.21</v>
      </c>
      <c r="F102" s="52">
        <f t="shared" si="11"/>
        <v>7873.01</v>
      </c>
      <c r="G102" s="52">
        <f t="shared" si="11"/>
        <v>32685.55</v>
      </c>
      <c r="H102" s="52">
        <f t="shared" si="11"/>
        <v>129820.03</v>
      </c>
      <c r="I102" s="52">
        <f t="shared" si="11"/>
        <v>18671.940000000002</v>
      </c>
      <c r="J102" s="52">
        <f t="shared" si="11"/>
        <v>0</v>
      </c>
      <c r="K102" s="52">
        <f t="shared" si="11"/>
        <v>0</v>
      </c>
      <c r="L102" s="52">
        <f t="shared" si="11"/>
        <v>0</v>
      </c>
      <c r="M102" s="52">
        <f t="shared" si="11"/>
        <v>0</v>
      </c>
      <c r="N102" s="52">
        <f t="shared" si="11"/>
        <v>0</v>
      </c>
      <c r="O102" s="52">
        <f t="shared" si="11"/>
        <v>0</v>
      </c>
      <c r="P102" s="52">
        <f t="shared" si="11"/>
        <v>0</v>
      </c>
      <c r="Q102" s="52">
        <f t="shared" si="10"/>
        <v>196741.74</v>
      </c>
      <c r="R102" s="53">
        <f>SUM(R67:R101)</f>
        <v>1262258.2600000002</v>
      </c>
    </row>
    <row r="103" spans="1:18" ht="12.75" customHeight="1" x14ac:dyDescent="0.2">
      <c r="A103" s="42" t="s">
        <v>175</v>
      </c>
      <c r="B103" s="43" t="s">
        <v>176</v>
      </c>
      <c r="C103" s="45">
        <v>93800</v>
      </c>
      <c r="D103" s="45">
        <v>218800</v>
      </c>
      <c r="E103" s="45">
        <v>3850</v>
      </c>
      <c r="F103" s="45">
        <v>0</v>
      </c>
      <c r="G103" s="45">
        <v>3800</v>
      </c>
      <c r="H103" s="45">
        <v>0</v>
      </c>
      <c r="I103" s="45">
        <v>8480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f t="shared" si="10"/>
        <v>16130</v>
      </c>
      <c r="R103" s="46">
        <f t="shared" ref="R103:R108" si="12">+D103-Q103</f>
        <v>202670</v>
      </c>
    </row>
    <row r="104" spans="1:18" ht="12.75" customHeight="1" x14ac:dyDescent="0.2">
      <c r="A104" s="42" t="s">
        <v>177</v>
      </c>
      <c r="B104" s="43" t="s">
        <v>178</v>
      </c>
      <c r="C104" s="45">
        <v>24000</v>
      </c>
      <c r="D104" s="45">
        <f t="shared" ref="D104:D106" si="13">+C104</f>
        <v>24000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f t="shared" si="10"/>
        <v>0</v>
      </c>
      <c r="R104" s="46">
        <f t="shared" si="12"/>
        <v>24000</v>
      </c>
    </row>
    <row r="105" spans="1:18" ht="12.75" customHeight="1" x14ac:dyDescent="0.2">
      <c r="A105" s="42">
        <v>325</v>
      </c>
      <c r="B105" s="47" t="s">
        <v>179</v>
      </c>
      <c r="C105" s="45">
        <v>580000</v>
      </c>
      <c r="D105" s="45">
        <v>255000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f t="shared" si="10"/>
        <v>0</v>
      </c>
      <c r="R105" s="46">
        <f t="shared" si="12"/>
        <v>255000</v>
      </c>
    </row>
    <row r="106" spans="1:18" ht="12.75" customHeight="1" x14ac:dyDescent="0.2">
      <c r="A106" s="42" t="s">
        <v>180</v>
      </c>
      <c r="B106" s="43" t="s">
        <v>181</v>
      </c>
      <c r="C106" s="45">
        <v>18000</v>
      </c>
      <c r="D106" s="45">
        <f t="shared" si="13"/>
        <v>18000</v>
      </c>
      <c r="E106" s="45">
        <v>0</v>
      </c>
      <c r="F106" s="45">
        <v>0</v>
      </c>
      <c r="G106" s="45">
        <v>1350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f t="shared" si="10"/>
        <v>1350</v>
      </c>
      <c r="R106" s="46">
        <f t="shared" si="12"/>
        <v>16650</v>
      </c>
    </row>
    <row r="107" spans="1:18" ht="12.75" customHeight="1" x14ac:dyDescent="0.2">
      <c r="A107" s="42" t="s">
        <v>182</v>
      </c>
      <c r="B107" s="43" t="s">
        <v>183</v>
      </c>
      <c r="C107" s="45">
        <v>140000</v>
      </c>
      <c r="D107" s="45">
        <v>140000</v>
      </c>
      <c r="E107" s="45">
        <v>0</v>
      </c>
      <c r="F107" s="45">
        <v>0</v>
      </c>
      <c r="G107" s="45">
        <v>6950</v>
      </c>
      <c r="H107" s="45">
        <v>31360</v>
      </c>
      <c r="I107" s="45">
        <v>24420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f t="shared" si="10"/>
        <v>62730</v>
      </c>
      <c r="R107" s="46">
        <f t="shared" si="12"/>
        <v>77270</v>
      </c>
    </row>
    <row r="108" spans="1:18" ht="12.75" customHeight="1" x14ac:dyDescent="0.2">
      <c r="A108" s="42" t="s">
        <v>184</v>
      </c>
      <c r="B108" s="43" t="s">
        <v>185</v>
      </c>
      <c r="C108" s="45">
        <v>180000</v>
      </c>
      <c r="D108" s="45">
        <v>380000</v>
      </c>
      <c r="E108" s="45">
        <v>1060</v>
      </c>
      <c r="F108" s="45">
        <v>1290</v>
      </c>
      <c r="G108" s="45">
        <v>0</v>
      </c>
      <c r="H108" s="45">
        <v>20580</v>
      </c>
      <c r="I108" s="45">
        <v>4775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f t="shared" si="10"/>
        <v>27705</v>
      </c>
      <c r="R108" s="46">
        <f t="shared" si="12"/>
        <v>352295</v>
      </c>
    </row>
    <row r="109" spans="1:18" ht="12.75" customHeight="1" x14ac:dyDescent="0.2">
      <c r="A109" s="50"/>
      <c r="B109" s="51" t="s">
        <v>186</v>
      </c>
      <c r="C109" s="52">
        <f t="shared" ref="C109:P109" si="14">SUM(C103:C108)</f>
        <v>1035800</v>
      </c>
      <c r="D109" s="52">
        <f t="shared" si="14"/>
        <v>1035800</v>
      </c>
      <c r="E109" s="52">
        <f t="shared" si="14"/>
        <v>4910</v>
      </c>
      <c r="F109" s="52">
        <f t="shared" si="14"/>
        <v>1290</v>
      </c>
      <c r="G109" s="52">
        <f t="shared" si="14"/>
        <v>12100</v>
      </c>
      <c r="H109" s="52">
        <f t="shared" si="14"/>
        <v>51940</v>
      </c>
      <c r="I109" s="52">
        <f t="shared" si="14"/>
        <v>37675</v>
      </c>
      <c r="J109" s="52">
        <f t="shared" si="14"/>
        <v>0</v>
      </c>
      <c r="K109" s="52">
        <f t="shared" si="14"/>
        <v>0</v>
      </c>
      <c r="L109" s="52">
        <f t="shared" si="14"/>
        <v>0</v>
      </c>
      <c r="M109" s="52">
        <f t="shared" si="14"/>
        <v>0</v>
      </c>
      <c r="N109" s="52">
        <f t="shared" si="14"/>
        <v>0</v>
      </c>
      <c r="O109" s="52">
        <f t="shared" si="14"/>
        <v>0</v>
      </c>
      <c r="P109" s="52">
        <f t="shared" si="14"/>
        <v>0</v>
      </c>
      <c r="Q109" s="52">
        <f t="shared" si="10"/>
        <v>107915</v>
      </c>
      <c r="R109" s="53">
        <f>SUM(R103:R108)</f>
        <v>927885</v>
      </c>
    </row>
    <row r="110" spans="1:18" ht="12.75" customHeight="1" x14ac:dyDescent="0.2">
      <c r="A110" s="42" t="s">
        <v>187</v>
      </c>
      <c r="B110" s="43" t="s">
        <v>188</v>
      </c>
      <c r="C110" s="45">
        <v>610000</v>
      </c>
      <c r="D110" s="45">
        <f>+C110</f>
        <v>610000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f t="shared" si="10"/>
        <v>0</v>
      </c>
      <c r="R110" s="46">
        <f>+D110-Q110</f>
        <v>610000</v>
      </c>
    </row>
    <row r="111" spans="1:18" ht="12.75" customHeight="1" x14ac:dyDescent="0.2">
      <c r="A111" s="42" t="s">
        <v>189</v>
      </c>
      <c r="B111" s="43" t="s">
        <v>190</v>
      </c>
      <c r="C111" s="45">
        <v>296250</v>
      </c>
      <c r="D111" s="45">
        <f t="shared" ref="D111:D112" si="15">+C111</f>
        <v>296250</v>
      </c>
      <c r="E111" s="45">
        <v>0</v>
      </c>
      <c r="F111" s="45">
        <v>3604.91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f t="shared" si="10"/>
        <v>3604.91</v>
      </c>
      <c r="R111" s="46">
        <f>+D111-Q111</f>
        <v>292645.09000000003</v>
      </c>
    </row>
    <row r="112" spans="1:18" ht="12.75" customHeight="1" x14ac:dyDescent="0.2">
      <c r="A112" s="42" t="s">
        <v>191</v>
      </c>
      <c r="B112" s="43" t="s">
        <v>192</v>
      </c>
      <c r="C112" s="45">
        <v>43750</v>
      </c>
      <c r="D112" s="45">
        <f t="shared" si="15"/>
        <v>43750</v>
      </c>
      <c r="E112" s="45">
        <v>0</v>
      </c>
      <c r="F112" s="45">
        <v>0</v>
      </c>
      <c r="G112" s="45">
        <v>43750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f t="shared" si="10"/>
        <v>43750</v>
      </c>
      <c r="R112" s="46">
        <f>+D112-Q112</f>
        <v>0</v>
      </c>
    </row>
    <row r="113" spans="1:18" ht="12.75" customHeight="1" thickBot="1" x14ac:dyDescent="0.25">
      <c r="A113" s="50"/>
      <c r="B113" s="51" t="s">
        <v>193</v>
      </c>
      <c r="C113" s="54">
        <f>SUM(C110:C112)</f>
        <v>950000</v>
      </c>
      <c r="D113" s="54">
        <f>SUM(D110:D112)</f>
        <v>950000</v>
      </c>
      <c r="E113" s="54">
        <f>SUM(E110:E112)</f>
        <v>0</v>
      </c>
      <c r="F113" s="54">
        <f>SUM(F110:F112)</f>
        <v>3604.91</v>
      </c>
      <c r="G113" s="54">
        <f t="shared" ref="G113:P113" si="16">SUM(G110:G112)</f>
        <v>43750</v>
      </c>
      <c r="H113" s="54">
        <f t="shared" si="16"/>
        <v>0</v>
      </c>
      <c r="I113" s="54">
        <f t="shared" si="16"/>
        <v>0</v>
      </c>
      <c r="J113" s="54">
        <f t="shared" si="16"/>
        <v>0</v>
      </c>
      <c r="K113" s="54">
        <f t="shared" si="16"/>
        <v>0</v>
      </c>
      <c r="L113" s="54">
        <f t="shared" si="16"/>
        <v>0</v>
      </c>
      <c r="M113" s="54">
        <f t="shared" si="16"/>
        <v>0</v>
      </c>
      <c r="N113" s="54">
        <f t="shared" si="16"/>
        <v>0</v>
      </c>
      <c r="O113" s="54">
        <f t="shared" si="16"/>
        <v>0</v>
      </c>
      <c r="P113" s="54">
        <f t="shared" si="16"/>
        <v>0</v>
      </c>
      <c r="Q113" s="54">
        <f t="shared" si="10"/>
        <v>47354.91</v>
      </c>
      <c r="R113" s="55">
        <f>SUM(R110:R112)</f>
        <v>902645.09000000008</v>
      </c>
    </row>
    <row r="114" spans="1:18" ht="12.75" customHeight="1" thickBot="1" x14ac:dyDescent="0.25">
      <c r="A114" s="56"/>
      <c r="B114" s="57" t="s">
        <v>194</v>
      </c>
      <c r="C114" s="58">
        <f>C109+C102+C66+C35+C113</f>
        <v>17500000</v>
      </c>
      <c r="D114" s="58">
        <f>D109+D102+D66+D35+D113</f>
        <v>17500000</v>
      </c>
      <c r="E114" s="58">
        <f>E109+E102+E66+E35+E113</f>
        <v>808029.00999999989</v>
      </c>
      <c r="F114" s="58">
        <f t="shared" ref="F114:P114" si="17">F109+F102+F66+F35+F113</f>
        <v>948477.78999999992</v>
      </c>
      <c r="G114" s="58">
        <f t="shared" si="17"/>
        <v>1721137.02</v>
      </c>
      <c r="H114" s="58">
        <f t="shared" si="17"/>
        <v>988813.91</v>
      </c>
      <c r="I114" s="58">
        <f t="shared" si="17"/>
        <v>889249.36999999988</v>
      </c>
      <c r="J114" s="58">
        <f t="shared" si="17"/>
        <v>0</v>
      </c>
      <c r="K114" s="58">
        <f t="shared" si="17"/>
        <v>0</v>
      </c>
      <c r="L114" s="58">
        <f t="shared" si="17"/>
        <v>0</v>
      </c>
      <c r="M114" s="58">
        <f t="shared" si="17"/>
        <v>0</v>
      </c>
      <c r="N114" s="58">
        <f t="shared" si="17"/>
        <v>0</v>
      </c>
      <c r="O114" s="58">
        <f t="shared" si="17"/>
        <v>0</v>
      </c>
      <c r="P114" s="58">
        <f t="shared" si="17"/>
        <v>0</v>
      </c>
      <c r="Q114" s="58">
        <f t="shared" ref="Q114" si="18">SUM(E114:P114)</f>
        <v>5355707.0999999996</v>
      </c>
      <c r="R114" s="59">
        <f>R109+R102+R66+R35+R113</f>
        <v>12144292.899999999</v>
      </c>
    </row>
    <row r="115" spans="1:18" ht="12.75" customHeight="1" x14ac:dyDescent="0.2">
      <c r="A115" s="60"/>
      <c r="B115" s="43"/>
      <c r="C115" s="45"/>
      <c r="D115" s="45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2"/>
      <c r="R115" s="61"/>
    </row>
    <row r="116" spans="1:18" ht="12.75" customHeight="1" x14ac:dyDescent="0.2">
      <c r="A116" s="63"/>
      <c r="B116" s="62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40"/>
      <c r="N116" s="61"/>
      <c r="O116" s="61"/>
      <c r="P116" s="61"/>
      <c r="Q116" s="61"/>
      <c r="R116" s="61"/>
    </row>
    <row r="117" spans="1:18" ht="12.75" customHeight="1" x14ac:dyDescent="0.2">
      <c r="A117" s="63"/>
      <c r="B117" s="62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40"/>
      <c r="N117" s="61"/>
      <c r="O117" s="61"/>
      <c r="P117" s="61"/>
      <c r="Q117" s="61"/>
      <c r="R117" s="61"/>
    </row>
    <row r="118" spans="1:18" ht="12.75" customHeight="1" x14ac:dyDescent="0.2">
      <c r="A118" s="63"/>
      <c r="B118" s="62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40"/>
      <c r="N118" s="61"/>
      <c r="O118" s="61"/>
      <c r="P118" s="61"/>
      <c r="Q118" s="61"/>
      <c r="R118" s="61"/>
    </row>
    <row r="119" spans="1:18" ht="12.75" customHeight="1" x14ac:dyDescent="0.2">
      <c r="A119" s="63"/>
      <c r="B119" s="62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40"/>
      <c r="N119" s="61"/>
      <c r="O119" s="61"/>
      <c r="P119" s="61"/>
      <c r="Q119" s="61"/>
      <c r="R119" s="61"/>
    </row>
    <row r="120" spans="1:18" ht="12.75" customHeight="1" x14ac:dyDescent="0.2">
      <c r="A120" s="64"/>
      <c r="B120" s="65" t="s">
        <v>195</v>
      </c>
      <c r="C120" s="66"/>
      <c r="D120" s="67" t="s">
        <v>196</v>
      </c>
      <c r="E120" s="68" t="s">
        <v>197</v>
      </c>
      <c r="F120" s="69"/>
      <c r="G120" s="61"/>
      <c r="H120" s="61"/>
      <c r="I120" s="61"/>
      <c r="J120" s="61"/>
      <c r="K120" s="61"/>
      <c r="L120" s="61"/>
      <c r="M120" s="45"/>
      <c r="N120" s="61"/>
      <c r="O120" s="61"/>
      <c r="P120" s="61"/>
      <c r="Q120" s="61"/>
      <c r="R120" s="62"/>
    </row>
    <row r="121" spans="1:18" ht="12.75" customHeight="1" x14ac:dyDescent="0.2">
      <c r="A121" s="63"/>
      <c r="B121" s="68" t="s">
        <v>198</v>
      </c>
      <c r="C121" s="66"/>
      <c r="D121" s="68"/>
      <c r="E121" s="68" t="s">
        <v>199</v>
      </c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</row>
  </sheetData>
  <sortState ref="A99:O104">
    <sortCondition ref="A99:A104"/>
  </sortState>
  <mergeCells count="6">
    <mergeCell ref="A13:R13"/>
    <mergeCell ref="A14:R14"/>
    <mergeCell ref="A15:R15"/>
    <mergeCell ref="B2:Q2"/>
    <mergeCell ref="B3:Q3"/>
    <mergeCell ref="B4:Q4"/>
  </mergeCells>
  <phoneticPr fontId="0" type="noConversion"/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2022-06-20T16:23:05Z</dcterms:modified>
</cp:coreProperties>
</file>