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8 Agosto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Q116" i="2" l="1"/>
  <c r="P116" i="2"/>
  <c r="O116" i="2"/>
  <c r="N116" i="2"/>
  <c r="M116" i="2"/>
  <c r="L116" i="2"/>
  <c r="K116" i="2"/>
  <c r="J116" i="2"/>
  <c r="I116" i="2"/>
  <c r="H116" i="2"/>
  <c r="G116" i="2"/>
  <c r="F116" i="2"/>
  <c r="R116" i="2" s="1"/>
  <c r="C116" i="2"/>
  <c r="R115" i="2"/>
  <c r="E115" i="2"/>
  <c r="S115" i="2" s="1"/>
  <c r="S114" i="2"/>
  <c r="R114" i="2"/>
  <c r="E114" i="2"/>
  <c r="E116" i="2" s="1"/>
  <c r="R113" i="2"/>
  <c r="S113" i="2" s="1"/>
  <c r="S116" i="2" s="1"/>
  <c r="E113" i="2"/>
  <c r="Q112" i="2"/>
  <c r="Q117" i="2" s="1"/>
  <c r="P112" i="2"/>
  <c r="O112" i="2"/>
  <c r="O117" i="2" s="1"/>
  <c r="N112" i="2"/>
  <c r="M112" i="2"/>
  <c r="M117" i="2" s="1"/>
  <c r="L112" i="2"/>
  <c r="K112" i="2"/>
  <c r="K117" i="2" s="1"/>
  <c r="J112" i="2"/>
  <c r="I112" i="2"/>
  <c r="I117" i="2" s="1"/>
  <c r="H112" i="2"/>
  <c r="G112" i="2"/>
  <c r="G117" i="2" s="1"/>
  <c r="F112" i="2"/>
  <c r="R112" i="2" s="1"/>
  <c r="C112" i="2"/>
  <c r="R111" i="2"/>
  <c r="E111" i="2"/>
  <c r="S111" i="2" s="1"/>
  <c r="R110" i="2"/>
  <c r="E110" i="2"/>
  <c r="S110" i="2" s="1"/>
  <c r="S109" i="2"/>
  <c r="R109" i="2"/>
  <c r="E109" i="2"/>
  <c r="R108" i="2"/>
  <c r="S108" i="2" s="1"/>
  <c r="E108" i="2"/>
  <c r="R107" i="2"/>
  <c r="E107" i="2"/>
  <c r="S107" i="2" s="1"/>
  <c r="R106" i="2"/>
  <c r="E106" i="2"/>
  <c r="S106" i="2" s="1"/>
  <c r="Q104" i="2"/>
  <c r="P104" i="2"/>
  <c r="O104" i="2"/>
  <c r="N104" i="2"/>
  <c r="M104" i="2"/>
  <c r="L104" i="2"/>
  <c r="K104" i="2"/>
  <c r="J104" i="2"/>
  <c r="I104" i="2"/>
  <c r="H104" i="2"/>
  <c r="G104" i="2"/>
  <c r="F104" i="2"/>
  <c r="R104" i="2" s="1"/>
  <c r="C104" i="2"/>
  <c r="S103" i="2"/>
  <c r="R103" i="2"/>
  <c r="E103" i="2"/>
  <c r="R102" i="2"/>
  <c r="S102" i="2" s="1"/>
  <c r="E102" i="2"/>
  <c r="R101" i="2"/>
  <c r="E101" i="2"/>
  <c r="S101" i="2" s="1"/>
  <c r="R100" i="2"/>
  <c r="E100" i="2"/>
  <c r="S100" i="2" s="1"/>
  <c r="S99" i="2"/>
  <c r="R99" i="2"/>
  <c r="E99" i="2"/>
  <c r="R98" i="2"/>
  <c r="S98" i="2" s="1"/>
  <c r="E98" i="2"/>
  <c r="R97" i="2"/>
  <c r="E97" i="2"/>
  <c r="S97" i="2" s="1"/>
  <c r="R96" i="2"/>
  <c r="E96" i="2"/>
  <c r="S96" i="2" s="1"/>
  <c r="S95" i="2"/>
  <c r="R95" i="2"/>
  <c r="E95" i="2"/>
  <c r="R94" i="2"/>
  <c r="S94" i="2" s="1"/>
  <c r="E94" i="2"/>
  <c r="R93" i="2"/>
  <c r="E93" i="2"/>
  <c r="S93" i="2" s="1"/>
  <c r="R92" i="2"/>
  <c r="E92" i="2"/>
  <c r="S92" i="2" s="1"/>
  <c r="S91" i="2"/>
  <c r="R91" i="2"/>
  <c r="E91" i="2"/>
  <c r="R90" i="2"/>
  <c r="S90" i="2" s="1"/>
  <c r="E90" i="2"/>
  <c r="R89" i="2"/>
  <c r="E89" i="2"/>
  <c r="S89" i="2" s="1"/>
  <c r="R88" i="2"/>
  <c r="E88" i="2"/>
  <c r="S88" i="2" s="1"/>
  <c r="S87" i="2"/>
  <c r="R87" i="2"/>
  <c r="E87" i="2"/>
  <c r="R86" i="2"/>
  <c r="S86" i="2" s="1"/>
  <c r="E86" i="2"/>
  <c r="R85" i="2"/>
  <c r="E85" i="2"/>
  <c r="S85" i="2" s="1"/>
  <c r="R84" i="2"/>
  <c r="E84" i="2"/>
  <c r="S84" i="2" s="1"/>
  <c r="S83" i="2"/>
  <c r="R83" i="2"/>
  <c r="E83" i="2"/>
  <c r="R82" i="2"/>
  <c r="S82" i="2" s="1"/>
  <c r="E82" i="2"/>
  <c r="R81" i="2"/>
  <c r="E81" i="2"/>
  <c r="S81" i="2" s="1"/>
  <c r="R80" i="2"/>
  <c r="E80" i="2"/>
  <c r="S80" i="2" s="1"/>
  <c r="S79" i="2"/>
  <c r="R79" i="2"/>
  <c r="E79" i="2"/>
  <c r="R78" i="2"/>
  <c r="S78" i="2" s="1"/>
  <c r="E78" i="2"/>
  <c r="R77" i="2"/>
  <c r="E77" i="2"/>
  <c r="S77" i="2" s="1"/>
  <c r="R76" i="2"/>
  <c r="E76" i="2"/>
  <c r="S76" i="2" s="1"/>
  <c r="S75" i="2"/>
  <c r="R75" i="2"/>
  <c r="E75" i="2"/>
  <c r="R74" i="2"/>
  <c r="S74" i="2" s="1"/>
  <c r="E74" i="2"/>
  <c r="R73" i="2"/>
  <c r="E73" i="2"/>
  <c r="S73" i="2" s="1"/>
  <c r="R72" i="2"/>
  <c r="E72" i="2"/>
  <c r="S72" i="2" s="1"/>
  <c r="S71" i="2"/>
  <c r="R71" i="2"/>
  <c r="E71" i="2"/>
  <c r="R70" i="2"/>
  <c r="S70" i="2" s="1"/>
  <c r="E70" i="2"/>
  <c r="R69" i="2"/>
  <c r="E69" i="2"/>
  <c r="S69" i="2" s="1"/>
  <c r="R68" i="2"/>
  <c r="E68" i="2"/>
  <c r="S68" i="2" s="1"/>
  <c r="S67" i="2"/>
  <c r="S104" i="2" s="1"/>
  <c r="R67" i="2"/>
  <c r="E67" i="2"/>
  <c r="E104" i="2" s="1"/>
  <c r="Q66" i="2"/>
  <c r="P66" i="2"/>
  <c r="P117" i="2" s="1"/>
  <c r="O66" i="2"/>
  <c r="N66" i="2"/>
  <c r="N117" i="2" s="1"/>
  <c r="M66" i="2"/>
  <c r="L66" i="2"/>
  <c r="L117" i="2" s="1"/>
  <c r="K66" i="2"/>
  <c r="J66" i="2"/>
  <c r="J117" i="2" s="1"/>
  <c r="I66" i="2"/>
  <c r="H66" i="2"/>
  <c r="H117" i="2" s="1"/>
  <c r="G66" i="2"/>
  <c r="F66" i="2"/>
  <c r="F117" i="2" s="1"/>
  <c r="C66" i="2"/>
  <c r="C117" i="2" s="1"/>
  <c r="R65" i="2"/>
  <c r="S65" i="2" s="1"/>
  <c r="E65" i="2"/>
  <c r="R64" i="2"/>
  <c r="E64" i="2"/>
  <c r="S64" i="2" s="1"/>
  <c r="R63" i="2"/>
  <c r="E63" i="2"/>
  <c r="S63" i="2" s="1"/>
  <c r="S62" i="2"/>
  <c r="R62" i="2"/>
  <c r="E62" i="2"/>
  <c r="R61" i="2"/>
  <c r="S61" i="2" s="1"/>
  <c r="E61" i="2"/>
  <c r="R60" i="2"/>
  <c r="E60" i="2"/>
  <c r="S60" i="2" s="1"/>
  <c r="R59" i="2"/>
  <c r="E59" i="2"/>
  <c r="S59" i="2" s="1"/>
  <c r="S58" i="2"/>
  <c r="R58" i="2"/>
  <c r="E58" i="2"/>
  <c r="R57" i="2"/>
  <c r="S57" i="2" s="1"/>
  <c r="E57" i="2"/>
  <c r="R56" i="2"/>
  <c r="E56" i="2"/>
  <c r="S56" i="2" s="1"/>
  <c r="R55" i="2"/>
  <c r="E55" i="2"/>
  <c r="S55" i="2" s="1"/>
  <c r="S54" i="2"/>
  <c r="R54" i="2"/>
  <c r="E54" i="2"/>
  <c r="R53" i="2"/>
  <c r="S53" i="2" s="1"/>
  <c r="E53" i="2"/>
  <c r="R52" i="2"/>
  <c r="E52" i="2"/>
  <c r="S52" i="2" s="1"/>
  <c r="R51" i="2"/>
  <c r="E51" i="2"/>
  <c r="S51" i="2" s="1"/>
  <c r="S50" i="2"/>
  <c r="R50" i="2"/>
  <c r="E50" i="2"/>
  <c r="R49" i="2"/>
  <c r="S49" i="2" s="1"/>
  <c r="E49" i="2"/>
  <c r="R48" i="2"/>
  <c r="E48" i="2"/>
  <c r="S48" i="2" s="1"/>
  <c r="R47" i="2"/>
  <c r="E47" i="2"/>
  <c r="S47" i="2" s="1"/>
  <c r="S46" i="2"/>
  <c r="R46" i="2"/>
  <c r="E46" i="2"/>
  <c r="R45" i="2"/>
  <c r="S45" i="2" s="1"/>
  <c r="E45" i="2"/>
  <c r="R44" i="2"/>
  <c r="E44" i="2"/>
  <c r="S44" i="2" s="1"/>
  <c r="R43" i="2"/>
  <c r="E43" i="2"/>
  <c r="S43" i="2" s="1"/>
  <c r="S42" i="2"/>
  <c r="R42" i="2"/>
  <c r="E42" i="2"/>
  <c r="R41" i="2"/>
  <c r="S41" i="2" s="1"/>
  <c r="E41" i="2"/>
  <c r="R40" i="2"/>
  <c r="E40" i="2"/>
  <c r="S40" i="2" s="1"/>
  <c r="R39" i="2"/>
  <c r="E39" i="2"/>
  <c r="S39" i="2" s="1"/>
  <c r="S38" i="2"/>
  <c r="R38" i="2"/>
  <c r="E38" i="2"/>
  <c r="R37" i="2"/>
  <c r="S37" i="2" s="1"/>
  <c r="E37" i="2"/>
  <c r="R36" i="2"/>
  <c r="E36" i="2"/>
  <c r="E66" i="2" s="1"/>
  <c r="Q35" i="2"/>
  <c r="P35" i="2"/>
  <c r="O35" i="2"/>
  <c r="N35" i="2"/>
  <c r="M35" i="2"/>
  <c r="L35" i="2"/>
  <c r="K35" i="2"/>
  <c r="J35" i="2"/>
  <c r="I35" i="2"/>
  <c r="H35" i="2"/>
  <c r="G35" i="2"/>
  <c r="F35" i="2"/>
  <c r="R35" i="2" s="1"/>
  <c r="C35" i="2"/>
  <c r="R34" i="2"/>
  <c r="E34" i="2"/>
  <c r="S34" i="2" s="1"/>
  <c r="S33" i="2"/>
  <c r="R33" i="2"/>
  <c r="E33" i="2"/>
  <c r="R32" i="2"/>
  <c r="S32" i="2" s="1"/>
  <c r="E32" i="2"/>
  <c r="R31" i="2"/>
  <c r="E31" i="2"/>
  <c r="S31" i="2" s="1"/>
  <c r="R30" i="2"/>
  <c r="E30" i="2"/>
  <c r="S30" i="2" s="1"/>
  <c r="S29" i="2"/>
  <c r="R29" i="2"/>
  <c r="E29" i="2"/>
  <c r="R28" i="2"/>
  <c r="S28" i="2" s="1"/>
  <c r="E28" i="2"/>
  <c r="R27" i="2"/>
  <c r="E27" i="2"/>
  <c r="S27" i="2" s="1"/>
  <c r="R26" i="2"/>
  <c r="E26" i="2"/>
  <c r="S26" i="2" s="1"/>
  <c r="S25" i="2"/>
  <c r="R25" i="2"/>
  <c r="E25" i="2"/>
  <c r="R24" i="2"/>
  <c r="S24" i="2" s="1"/>
  <c r="E24" i="2"/>
  <c r="R23" i="2"/>
  <c r="E23" i="2"/>
  <c r="S23" i="2" s="1"/>
  <c r="R22" i="2"/>
  <c r="E22" i="2"/>
  <c r="S22" i="2" s="1"/>
  <c r="S21" i="2"/>
  <c r="R21" i="2"/>
  <c r="E21" i="2"/>
  <c r="R20" i="2"/>
  <c r="S20" i="2" s="1"/>
  <c r="E20" i="2"/>
  <c r="R19" i="2"/>
  <c r="E19" i="2"/>
  <c r="S19" i="2" s="1"/>
  <c r="R18" i="2"/>
  <c r="E18" i="2"/>
  <c r="S18" i="2" s="1"/>
  <c r="R117" i="2" l="1"/>
  <c r="S35" i="2"/>
  <c r="S112" i="2"/>
  <c r="R66" i="2"/>
  <c r="E112" i="2"/>
  <c r="E35" i="2"/>
  <c r="S36" i="2"/>
  <c r="S66" i="2" s="1"/>
  <c r="S117" i="2" l="1"/>
  <c r="E117" i="2"/>
</calcChain>
</file>

<file path=xl/sharedStrings.xml><?xml version="1.0" encoding="utf-8"?>
<sst xmlns="http://schemas.openxmlformats.org/spreadsheetml/2006/main" count="203" uniqueCount="203">
  <si>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</si>
  <si>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</si>
  <si>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</si>
  <si>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</si>
  <si>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</si>
  <si>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EJECUCION PRESUPUESTARIA POR RENGLON DE GASTOS</t>
  </si>
  <si>
    <t>EJERCICIO 2,022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</si>
  <si>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</si>
  <si>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</si>
  <si>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</si>
  <si>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</si>
  <si>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</si>
  <si>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</si>
  <si>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</si>
  <si>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</si>
  <si>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</si>
  <si>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</si>
  <si>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</si>
  <si>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</si>
  <si>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</si>
  <si>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</si>
  <si>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</si>
  <si>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</si>
  <si>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</si>
  <si>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</si>
  <si>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</si>
  <si>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</si>
  <si>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</si>
  <si>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</si>
  <si>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</si>
  <si>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</si>
  <si>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</si>
  <si>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</si>
  <si>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</si>
  <si>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</si>
  <si>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</si>
  <si>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</si>
  <si>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</si>
  <si>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</si>
  <si>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</si>
  <si>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</si>
  <si>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</si>
  <si>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</si>
  <si>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</si>
  <si>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</si>
  <si>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</si>
  <si>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</si>
  <si>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</si>
  <si>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</si>
  <si>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</si>
  <si>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</si>
  <si>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</si>
  <si>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</si>
  <si>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</si>
  <si>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</si>
  <si>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</si>
  <si>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</si>
  <si>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</si>
  <si>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</si>
  <si>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</si>
  <si>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</si>
  <si>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</si>
  <si>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</si>
  <si>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</si>
  <si>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</si>
  <si>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</si>
  <si>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</si>
  <si>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</si>
  <si>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</si>
  <si>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</si>
  <si>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</si>
  <si>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</si>
  <si>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</si>
  <si>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</si>
  <si>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</si>
  <si>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</si>
  <si>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</si>
  <si>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</si>
  <si>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</si>
  <si>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</si>
  <si>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</si>
  <si>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</si>
  <si>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</si>
  <si>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</si>
  <si>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</si>
  <si>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</si>
  <si>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</si>
  <si>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</si>
  <si>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</si>
  <si>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</si>
  <si>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</si>
  <si>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>SERVICIOS MÉDICO-SANITARIOS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</si>
  <si>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</si>
  <si>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</si>
  <si>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</si>
  <si>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</si>
  <si>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</si>
  <si>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</si>
  <si>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</si>
  <si>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</si>
  <si>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</si>
  <si>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</si>
  <si>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</si>
  <si>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</si>
  <si>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</si>
  <si>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</si>
  <si>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</si>
  <si>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</si>
  <si>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</si>
  <si>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</si>
  <si>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</si>
  <si>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</si>
  <si>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</si>
  <si>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</si>
  <si>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</si>
  <si>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</si>
  <si>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</si>
  <si>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</si>
  <si>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</si>
  <si>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</si>
  <si>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</si>
  <si>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</si>
  <si>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</si>
  <si>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</si>
  <si>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</si>
  <si>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</si>
  <si>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</si>
  <si>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</si>
  <si>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</si>
  <si>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</si>
  <si>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</si>
  <si>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</si>
  <si>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</si>
  <si>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</si>
  <si>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</si>
  <si>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</si>
  <si>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</si>
  <si>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</si>
  <si>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</si>
  <si>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</si>
  <si>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</si>
  <si>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</si>
  <si>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</si>
  <si>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</si>
  <si>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</si>
  <si>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</si>
  <si>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</si>
  <si>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</si>
  <si>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</si>
  <si>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</si>
  <si>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</si>
  <si>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</si>
  <si>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</si>
  <si>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</si>
  <si>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</si>
  <si>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</si>
  <si>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</si>
  <si>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</si>
  <si>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</si>
  <si>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</si>
  <si>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</si>
  <si>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</si>
  <si>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</si>
  <si>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</si>
  <si>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</si>
  <si>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</si>
  <si>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</si>
  <si>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</si>
  <si>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</si>
  <si>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</si>
  <si>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</si>
  <si>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</si>
  <si>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</si>
  <si>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</si>
  <si>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</si>
  <si>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</si>
  <si>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</si>
  <si>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</si>
  <si>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</si>
  <si>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</si>
  <si>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</si>
  <si>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</si>
  <si>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</si>
  <si>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</si>
  <si>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</si>
  <si>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</si>
  <si>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</si>
  <si>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</si>
  <si>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</si>
  <si>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</si>
  <si>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</si>
  <si>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</si>
  <si>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Encargada de Presupuesto</t>
  </si>
  <si>
    <t>RESPONSABLE: LETICIA ANDREINA JUÁREZ SANTIZO</t>
  </si>
  <si>
    <t>Elaborado por: Licda. Leticia Andreína Juárez Santizo</t>
  </si>
  <si>
    <t>Vo.Bo. Lic. MA Carlos Antonio Ramírez Peralta</t>
  </si>
  <si>
    <t>Director Financiero</t>
  </si>
  <si>
    <t xml:space="preserve">MODIFICACION </t>
  </si>
  <si>
    <t>PRODUCTOS DE CEMENTO, PÓMES, ASBESTO Y YESO</t>
  </si>
  <si>
    <t>UTILESDEPORTIVOS Y RECREATIVOS</t>
  </si>
  <si>
    <t>MES: AGOSTO 2022</t>
  </si>
  <si>
    <t>FECHA DE ACTUALIZACIÓN:  01/09/2022</t>
  </si>
  <si>
    <t>DEL 01 DE ENERO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</si>
</sst>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9" fontId="1" fillId="0" borderId="4" xfId="5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0" fontId="8" fillId="0" borderId="0" xfId="5" applyFont="1" applyFill="1" applyAlignment="1">
      <alignment horizontal="center"/>
    </xf>
    <xf numFmtId="0" fontId="5" fillId="0" borderId="0" xfId="5" applyFont="1" applyFill="1" applyAlignment="1">
      <alignment vertical="top"/>
    </xf>
    <xf numFmtId="0" fontId="8" fillId="0" borderId="0" xfId="5" applyFont="1" applyFill="1" applyAlignment="1">
      <alignment horizontal="center"/>
    </xf>
    <xf numFmtId="0" fontId="8" fillId="0" borderId="0" xfId="5" applyFont="1" applyFill="1"/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1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6"/>
  <sheetViews>
    <sheetView showGridLines="0" tabSelected="1" showOutlineSymbols="0" topLeftCell="A80" zoomScaleNormal="100" workbookViewId="0">
      <selection activeCell="S113" activeCellId="4" sqref="S18:S34 S36:S65 S67:S103 S106:S111 S113:S115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hidden="1" customWidth="1"/>
    <col min="15" max="15" width="11.7109375" style="4" hidden="1" customWidth="1"/>
    <col min="16" max="18" width="12.7109375" style="3" hidden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12"/>
      <c r="S2" s="10"/>
      <c r="T2" s="10"/>
      <c r="U2" s="10"/>
      <c r="V2" s="10"/>
    </row>
    <row r="3" spans="1:22" s="5" customFormat="1" ht="15.75" x14ac:dyDescent="0.25">
      <c r="A3" s="11"/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12"/>
      <c r="S3" s="10"/>
      <c r="T3" s="10"/>
      <c r="U3" s="10"/>
      <c r="V3" s="10"/>
    </row>
    <row r="4" spans="1:22" s="5" customFormat="1" ht="15" x14ac:dyDescent="0.25">
      <c r="A4" s="11"/>
      <c r="B4" s="55" t="s">
        <v>200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193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>
      <c r="A12" s="49"/>
      <c r="B12" s="32"/>
      <c r="C12" s="34"/>
      <c r="D12" s="34"/>
      <c r="E12" s="34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  <c r="S12" s="50"/>
    </row>
    <row r="13" spans="1:22" ht="18" customHeight="1" x14ac:dyDescent="0.25">
      <c r="A13" s="56" t="s">
        <v>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22" ht="18.75" customHeight="1" x14ac:dyDescent="0.25">
      <c r="A14" s="59" t="s">
        <v>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</row>
    <row r="15" spans="1:22" ht="16.5" customHeight="1" x14ac:dyDescent="0.25">
      <c r="A15" s="62" t="s">
        <v>202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</row>
    <row r="16" spans="1:22" ht="12.75" customHeight="1" x14ac:dyDescent="0.2">
      <c r="A16" s="11"/>
      <c r="B16" s="15"/>
      <c r="C16" s="22"/>
      <c r="D16" s="22"/>
      <c r="E16" s="23"/>
      <c r="F16" s="24"/>
      <c r="G16" s="22"/>
      <c r="H16" s="23"/>
      <c r="I16" s="24"/>
      <c r="J16" s="24"/>
      <c r="K16" s="23"/>
      <c r="L16" s="23"/>
      <c r="M16" s="23"/>
      <c r="N16" s="23"/>
      <c r="O16" s="24"/>
      <c r="P16" s="22"/>
      <c r="Q16" s="22"/>
      <c r="R16" s="24"/>
      <c r="S16" s="25"/>
    </row>
    <row r="17" spans="1:19" ht="12.75" customHeight="1" x14ac:dyDescent="0.2">
      <c r="A17" s="26" t="s">
        <v>7</v>
      </c>
      <c r="B17" s="14" t="s">
        <v>8</v>
      </c>
      <c r="C17" s="27" t="s">
        <v>9</v>
      </c>
      <c r="D17" s="27" t="s">
        <v>197</v>
      </c>
      <c r="E17" s="28" t="s">
        <v>10</v>
      </c>
      <c r="F17" s="28" t="s">
        <v>11</v>
      </c>
      <c r="G17" s="28" t="s">
        <v>12</v>
      </c>
      <c r="H17" s="27" t="s">
        <v>13</v>
      </c>
      <c r="I17" s="28" t="s">
        <v>14</v>
      </c>
      <c r="J17" s="28" t="s">
        <v>15</v>
      </c>
      <c r="K17" s="27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9" t="s">
        <v>21</v>
      </c>
      <c r="Q17" s="14" t="s">
        <v>22</v>
      </c>
      <c r="R17" s="28" t="s">
        <v>23</v>
      </c>
      <c r="S17" s="30" t="s">
        <v>24</v>
      </c>
    </row>
    <row r="18" spans="1:19" ht="12.75" customHeight="1" x14ac:dyDescent="0.2">
      <c r="A18" s="31" t="s">
        <v>25</v>
      </c>
      <c r="B18" s="32" t="s">
        <v>26</v>
      </c>
      <c r="C18" s="33">
        <v>3040584</v>
      </c>
      <c r="D18" s="33">
        <v>34000</v>
      </c>
      <c r="E18" s="33">
        <f>+C18+D18</f>
        <v>3074584</v>
      </c>
      <c r="F18" s="34">
        <v>252314.23</v>
      </c>
      <c r="G18" s="34">
        <v>251067</v>
      </c>
      <c r="H18" s="34">
        <v>252415.58</v>
      </c>
      <c r="I18" s="34">
        <v>252545.63</v>
      </c>
      <c r="J18" s="34">
        <v>252168.74</v>
      </c>
      <c r="K18" s="34">
        <v>250337.3</v>
      </c>
      <c r="L18" s="34">
        <v>251101</v>
      </c>
      <c r="M18" s="34">
        <v>251101</v>
      </c>
      <c r="N18" s="34">
        <v>0</v>
      </c>
      <c r="O18" s="34">
        <v>0</v>
      </c>
      <c r="P18" s="34">
        <v>0</v>
      </c>
      <c r="Q18" s="34">
        <v>0</v>
      </c>
      <c r="R18" s="34">
        <f t="shared" ref="R18:R50" si="0">SUM(F18:Q18)</f>
        <v>2013050.48</v>
      </c>
      <c r="S18" s="35">
        <f t="shared" ref="S18:S34" si="1">+E18-R18</f>
        <v>1061533.52</v>
      </c>
    </row>
    <row r="19" spans="1:19" ht="12.75" customHeight="1" x14ac:dyDescent="0.2">
      <c r="A19" s="31" t="s">
        <v>27</v>
      </c>
      <c r="B19" s="32" t="s">
        <v>28</v>
      </c>
      <c r="C19" s="33">
        <v>1266000</v>
      </c>
      <c r="D19" s="33">
        <v>12600</v>
      </c>
      <c r="E19" s="33">
        <f t="shared" ref="E19:E34" si="2">+C19+D19</f>
        <v>1278600</v>
      </c>
      <c r="F19" s="34">
        <v>93677.42</v>
      </c>
      <c r="G19" s="34">
        <v>96300</v>
      </c>
      <c r="H19" s="34">
        <v>99919.34</v>
      </c>
      <c r="I19" s="34">
        <v>102900</v>
      </c>
      <c r="J19" s="34">
        <v>103748.39</v>
      </c>
      <c r="K19" s="34">
        <v>103066.67</v>
      </c>
      <c r="L19" s="34">
        <v>99870.97</v>
      </c>
      <c r="M19" s="34">
        <v>100500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799982.79</v>
      </c>
      <c r="S19" s="35">
        <f t="shared" si="1"/>
        <v>478617.20999999996</v>
      </c>
    </row>
    <row r="20" spans="1:19" ht="12.75" customHeight="1" x14ac:dyDescent="0.2">
      <c r="A20" s="31" t="s">
        <v>29</v>
      </c>
      <c r="B20" s="32" t="s">
        <v>30</v>
      </c>
      <c r="C20" s="33">
        <v>10470</v>
      </c>
      <c r="D20" s="33"/>
      <c r="E20" s="33">
        <f t="shared" si="2"/>
        <v>10470</v>
      </c>
      <c r="F20" s="34">
        <v>470</v>
      </c>
      <c r="G20" s="34">
        <v>470</v>
      </c>
      <c r="H20" s="34">
        <v>470</v>
      </c>
      <c r="I20" s="34">
        <v>470</v>
      </c>
      <c r="J20" s="34">
        <v>470</v>
      </c>
      <c r="K20" s="34">
        <v>470</v>
      </c>
      <c r="L20" s="34">
        <v>485</v>
      </c>
      <c r="M20" s="34">
        <v>485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3790</v>
      </c>
      <c r="S20" s="35">
        <f t="shared" si="1"/>
        <v>6680</v>
      </c>
    </row>
    <row r="21" spans="1:19" ht="12.75" customHeight="1" x14ac:dyDescent="0.2">
      <c r="A21" s="31" t="s">
        <v>31</v>
      </c>
      <c r="B21" s="32" t="s">
        <v>32</v>
      </c>
      <c r="C21" s="33">
        <v>36000</v>
      </c>
      <c r="D21" s="33">
        <v>9750</v>
      </c>
      <c r="E21" s="33">
        <f t="shared" si="2"/>
        <v>45750</v>
      </c>
      <c r="F21" s="34">
        <v>3000</v>
      </c>
      <c r="G21" s="34">
        <v>3000</v>
      </c>
      <c r="H21" s="34">
        <v>3000</v>
      </c>
      <c r="I21" s="34">
        <v>3000</v>
      </c>
      <c r="J21" s="34">
        <v>3000</v>
      </c>
      <c r="K21" s="34">
        <v>2787.5</v>
      </c>
      <c r="L21" s="34">
        <v>3000</v>
      </c>
      <c r="M21" s="34">
        <v>3000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23787.5</v>
      </c>
      <c r="S21" s="35">
        <f t="shared" si="1"/>
        <v>21962.5</v>
      </c>
    </row>
    <row r="22" spans="1:19" ht="12.75" customHeight="1" x14ac:dyDescent="0.2">
      <c r="A22" s="31" t="s">
        <v>33</v>
      </c>
      <c r="B22" s="32" t="s">
        <v>34</v>
      </c>
      <c r="C22" s="33">
        <v>1461000</v>
      </c>
      <c r="D22" s="33">
        <v>14150</v>
      </c>
      <c r="E22" s="33">
        <f t="shared" si="2"/>
        <v>1475150</v>
      </c>
      <c r="F22" s="34">
        <v>120517.74</v>
      </c>
      <c r="G22" s="34">
        <v>120400</v>
      </c>
      <c r="H22" s="34">
        <v>121158.07</v>
      </c>
      <c r="I22" s="34">
        <v>121181.66</v>
      </c>
      <c r="J22" s="34">
        <v>121241.94</v>
      </c>
      <c r="K22" s="34">
        <v>120475</v>
      </c>
      <c r="L22" s="34">
        <v>120200</v>
      </c>
      <c r="M22" s="34">
        <v>120200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965374.40999999992</v>
      </c>
      <c r="S22" s="35">
        <f t="shared" si="1"/>
        <v>509775.59000000008</v>
      </c>
    </row>
    <row r="23" spans="1:19" ht="12.75" customHeight="1" x14ac:dyDescent="0.2">
      <c r="A23" s="31">
        <v>29</v>
      </c>
      <c r="B23" s="36" t="s">
        <v>35</v>
      </c>
      <c r="C23" s="33">
        <v>145200</v>
      </c>
      <c r="D23" s="33">
        <v>84000</v>
      </c>
      <c r="E23" s="33">
        <f t="shared" si="2"/>
        <v>229200</v>
      </c>
      <c r="F23" s="34">
        <v>0</v>
      </c>
      <c r="G23" s="34">
        <v>17200</v>
      </c>
      <c r="H23" s="34">
        <v>17200</v>
      </c>
      <c r="I23" s="34">
        <v>0</v>
      </c>
      <c r="J23" s="34">
        <v>34400</v>
      </c>
      <c r="K23" s="34">
        <v>17200</v>
      </c>
      <c r="L23" s="34">
        <v>14200</v>
      </c>
      <c r="M23" s="34">
        <v>17200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117400</v>
      </c>
      <c r="S23" s="35">
        <f t="shared" si="1"/>
        <v>111800</v>
      </c>
    </row>
    <row r="24" spans="1:19" ht="12.75" customHeight="1" x14ac:dyDescent="0.2">
      <c r="A24" s="31" t="s">
        <v>36</v>
      </c>
      <c r="B24" s="32" t="s">
        <v>37</v>
      </c>
      <c r="C24" s="33">
        <v>484032</v>
      </c>
      <c r="D24" s="33"/>
      <c r="E24" s="33">
        <f t="shared" si="2"/>
        <v>484032</v>
      </c>
      <c r="F24" s="34">
        <v>38896.01</v>
      </c>
      <c r="G24" s="34">
        <v>35131.879999999997</v>
      </c>
      <c r="H24" s="34">
        <v>38896.01</v>
      </c>
      <c r="I24" s="34">
        <v>37641.300000000003</v>
      </c>
      <c r="J24" s="34">
        <v>38896.01</v>
      </c>
      <c r="K24" s="34">
        <v>39212.1</v>
      </c>
      <c r="L24" s="34">
        <v>41109.410000000003</v>
      </c>
      <c r="M24" s="34">
        <v>41109.410000000003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310892.13</v>
      </c>
      <c r="S24" s="35">
        <f t="shared" si="1"/>
        <v>173139.87</v>
      </c>
    </row>
    <row r="25" spans="1:19" ht="12.75" customHeight="1" x14ac:dyDescent="0.2">
      <c r="A25" s="31" t="s">
        <v>38</v>
      </c>
      <c r="B25" s="32" t="s">
        <v>39</v>
      </c>
      <c r="C25" s="33">
        <v>10800</v>
      </c>
      <c r="D25" s="33"/>
      <c r="E25" s="33">
        <f t="shared" si="2"/>
        <v>10800</v>
      </c>
      <c r="F25" s="34">
        <v>470</v>
      </c>
      <c r="G25" s="34">
        <v>505</v>
      </c>
      <c r="H25" s="34">
        <v>505</v>
      </c>
      <c r="I25" s="34">
        <v>505</v>
      </c>
      <c r="J25" s="34">
        <v>505</v>
      </c>
      <c r="K25" s="34">
        <v>505</v>
      </c>
      <c r="L25" s="34">
        <v>505</v>
      </c>
      <c r="M25" s="34">
        <v>505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4005</v>
      </c>
      <c r="S25" s="35">
        <f t="shared" si="1"/>
        <v>6795</v>
      </c>
    </row>
    <row r="26" spans="1:19" ht="12.75" customHeight="1" x14ac:dyDescent="0.2">
      <c r="A26" s="31" t="s">
        <v>40</v>
      </c>
      <c r="B26" s="32" t="s">
        <v>41</v>
      </c>
      <c r="C26" s="33">
        <v>229888</v>
      </c>
      <c r="D26" s="33"/>
      <c r="E26" s="33">
        <f t="shared" si="2"/>
        <v>229888</v>
      </c>
      <c r="F26" s="34">
        <v>18049.22</v>
      </c>
      <c r="G26" s="34">
        <v>18049.22</v>
      </c>
      <c r="H26" s="34">
        <v>18049.22</v>
      </c>
      <c r="I26" s="34">
        <v>18049.22</v>
      </c>
      <c r="J26" s="34">
        <v>18049.22</v>
      </c>
      <c r="K26" s="34">
        <v>18861.75</v>
      </c>
      <c r="L26" s="34">
        <v>19157.22</v>
      </c>
      <c r="M26" s="34">
        <v>19157.22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147422.29</v>
      </c>
      <c r="S26" s="35">
        <f t="shared" si="1"/>
        <v>82465.709999999992</v>
      </c>
    </row>
    <row r="27" spans="1:19" ht="12.75" customHeight="1" x14ac:dyDescent="0.2">
      <c r="A27" s="37" t="s">
        <v>42</v>
      </c>
      <c r="B27" s="32" t="s">
        <v>43</v>
      </c>
      <c r="C27" s="33">
        <v>0</v>
      </c>
      <c r="D27" s="33">
        <v>40000</v>
      </c>
      <c r="E27" s="33">
        <f t="shared" si="2"/>
        <v>40000</v>
      </c>
      <c r="F27" s="34">
        <v>1598.07</v>
      </c>
      <c r="G27" s="34">
        <v>1032.68</v>
      </c>
      <c r="H27" s="34">
        <v>1910.5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4541.25</v>
      </c>
      <c r="S27" s="35">
        <f t="shared" si="1"/>
        <v>35458.75</v>
      </c>
    </row>
    <row r="28" spans="1:19" ht="12.75" customHeight="1" x14ac:dyDescent="0.2">
      <c r="A28" s="31" t="s">
        <v>44</v>
      </c>
      <c r="B28" s="32" t="s">
        <v>45</v>
      </c>
      <c r="C28" s="38">
        <v>669820</v>
      </c>
      <c r="D28" s="38">
        <v>6500</v>
      </c>
      <c r="E28" s="33">
        <f t="shared" si="2"/>
        <v>676320</v>
      </c>
      <c r="F28" s="34">
        <v>54375.13</v>
      </c>
      <c r="G28" s="34">
        <v>54171.33</v>
      </c>
      <c r="H28" s="34">
        <v>53958.81</v>
      </c>
      <c r="I28" s="34">
        <v>55049.59</v>
      </c>
      <c r="J28" s="34">
        <v>55044.88</v>
      </c>
      <c r="K28" s="34">
        <v>55231.73</v>
      </c>
      <c r="L28" s="34">
        <v>54969.03</v>
      </c>
      <c r="M28" s="34">
        <v>54942.77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437743.27</v>
      </c>
      <c r="S28" s="35">
        <f t="shared" si="1"/>
        <v>238576.72999999998</v>
      </c>
    </row>
    <row r="29" spans="1:19" ht="12.75" customHeight="1" x14ac:dyDescent="0.2">
      <c r="A29" s="31">
        <v>55</v>
      </c>
      <c r="B29" s="36" t="s">
        <v>46</v>
      </c>
      <c r="C29" s="38">
        <v>18000</v>
      </c>
      <c r="D29" s="38"/>
      <c r="E29" s="33">
        <f t="shared" si="2"/>
        <v>18000</v>
      </c>
      <c r="F29" s="34">
        <v>0</v>
      </c>
      <c r="G29" s="34">
        <v>1021</v>
      </c>
      <c r="H29" s="34">
        <v>1021</v>
      </c>
      <c r="I29" s="34">
        <v>1021</v>
      </c>
      <c r="J29" s="34">
        <v>1021</v>
      </c>
      <c r="K29" s="34">
        <v>1021</v>
      </c>
      <c r="L29" s="34">
        <v>1021</v>
      </c>
      <c r="M29" s="34">
        <v>1021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7147</v>
      </c>
      <c r="S29" s="35">
        <f t="shared" si="1"/>
        <v>10853</v>
      </c>
    </row>
    <row r="30" spans="1:19" ht="12.75" customHeight="1" x14ac:dyDescent="0.2">
      <c r="A30" s="31" t="s">
        <v>47</v>
      </c>
      <c r="B30" s="32" t="s">
        <v>48</v>
      </c>
      <c r="C30" s="38">
        <v>14400</v>
      </c>
      <c r="D30" s="38"/>
      <c r="E30" s="33">
        <f t="shared" si="2"/>
        <v>14400</v>
      </c>
      <c r="F30" s="34">
        <v>0</v>
      </c>
      <c r="G30" s="34">
        <v>0</v>
      </c>
      <c r="H30" s="34">
        <v>400</v>
      </c>
      <c r="I30" s="34">
        <v>0</v>
      </c>
      <c r="J30" s="34">
        <v>600</v>
      </c>
      <c r="K30" s="34">
        <v>500</v>
      </c>
      <c r="L30" s="34">
        <v>0</v>
      </c>
      <c r="M30" s="34">
        <v>600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2100</v>
      </c>
      <c r="S30" s="35">
        <f t="shared" si="1"/>
        <v>12300</v>
      </c>
    </row>
    <row r="31" spans="1:19" ht="12.75" customHeight="1" x14ac:dyDescent="0.2">
      <c r="A31" s="31" t="s">
        <v>49</v>
      </c>
      <c r="B31" s="32" t="s">
        <v>50</v>
      </c>
      <c r="C31" s="38">
        <v>72000</v>
      </c>
      <c r="D31" s="38"/>
      <c r="E31" s="33">
        <f t="shared" si="2"/>
        <v>72000</v>
      </c>
      <c r="F31" s="34">
        <v>6000</v>
      </c>
      <c r="G31" s="34">
        <v>6000</v>
      </c>
      <c r="H31" s="34">
        <v>6000</v>
      </c>
      <c r="I31" s="34">
        <v>6000</v>
      </c>
      <c r="J31" s="34">
        <v>6000</v>
      </c>
      <c r="K31" s="34">
        <v>6000</v>
      </c>
      <c r="L31" s="34">
        <v>6000</v>
      </c>
      <c r="M31" s="34">
        <v>6000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48000</v>
      </c>
      <c r="S31" s="35">
        <f t="shared" si="1"/>
        <v>24000</v>
      </c>
    </row>
    <row r="32" spans="1:19" ht="12.75" customHeight="1" x14ac:dyDescent="0.2">
      <c r="A32" s="31" t="s">
        <v>51</v>
      </c>
      <c r="B32" s="32" t="s">
        <v>52</v>
      </c>
      <c r="C32" s="38">
        <v>522093</v>
      </c>
      <c r="D32" s="38">
        <v>4900</v>
      </c>
      <c r="E32" s="33">
        <f t="shared" si="2"/>
        <v>526993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12443.59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12443.59</v>
      </c>
      <c r="S32" s="35">
        <f t="shared" si="1"/>
        <v>514549.41</v>
      </c>
    </row>
    <row r="33" spans="1:19" ht="12.75" customHeight="1" x14ac:dyDescent="0.2">
      <c r="A33" s="31" t="s">
        <v>53</v>
      </c>
      <c r="B33" s="32" t="s">
        <v>54</v>
      </c>
      <c r="C33" s="38">
        <v>522093</v>
      </c>
      <c r="D33" s="38">
        <v>4900</v>
      </c>
      <c r="E33" s="33">
        <f t="shared" si="2"/>
        <v>526993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476132.05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476132.05</v>
      </c>
      <c r="S33" s="35">
        <f t="shared" si="1"/>
        <v>50860.950000000012</v>
      </c>
    </row>
    <row r="34" spans="1:19" ht="12.75" customHeight="1" x14ac:dyDescent="0.2">
      <c r="A34" s="31" t="s">
        <v>55</v>
      </c>
      <c r="B34" s="32" t="s">
        <v>56</v>
      </c>
      <c r="C34" s="38">
        <v>16600</v>
      </c>
      <c r="D34" s="38"/>
      <c r="E34" s="33">
        <f t="shared" si="2"/>
        <v>16600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189.04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f t="shared" si="0"/>
        <v>189.04</v>
      </c>
      <c r="S34" s="35">
        <f t="shared" si="1"/>
        <v>16410.96</v>
      </c>
    </row>
    <row r="35" spans="1:19" ht="12.75" customHeight="1" x14ac:dyDescent="0.2">
      <c r="A35" s="39"/>
      <c r="B35" s="40" t="s">
        <v>57</v>
      </c>
      <c r="C35" s="41">
        <f>SUM(C18:C34)</f>
        <v>8518980</v>
      </c>
      <c r="D35" s="41"/>
      <c r="E35" s="41">
        <f>SUM(E18:E34)</f>
        <v>8729780</v>
      </c>
      <c r="F35" s="41">
        <f>SUM(F18:F34)</f>
        <v>589367.81999999995</v>
      </c>
      <c r="G35" s="41">
        <f>SUM(G18:G34)</f>
        <v>604348.11</v>
      </c>
      <c r="H35" s="41">
        <f t="shared" ref="H35:Q35" si="3">SUM(H18:H34)</f>
        <v>614903.53</v>
      </c>
      <c r="I35" s="41">
        <f t="shared" si="3"/>
        <v>598363.4</v>
      </c>
      <c r="J35" s="41">
        <f t="shared" si="3"/>
        <v>635145.17999999993</v>
      </c>
      <c r="K35" s="41">
        <f>SUM(K18:K34)</f>
        <v>615668.04999999993</v>
      </c>
      <c r="L35" s="41">
        <f t="shared" si="3"/>
        <v>1100383.31</v>
      </c>
      <c r="M35" s="41">
        <f t="shared" si="3"/>
        <v>615821.4</v>
      </c>
      <c r="N35" s="41">
        <f>SUM(N18:N34)</f>
        <v>0</v>
      </c>
      <c r="O35" s="41">
        <f>SUM(O18:O34)</f>
        <v>0</v>
      </c>
      <c r="P35" s="41">
        <f t="shared" si="3"/>
        <v>0</v>
      </c>
      <c r="Q35" s="41">
        <f t="shared" si="3"/>
        <v>0</v>
      </c>
      <c r="R35" s="41">
        <f t="shared" si="0"/>
        <v>5374000.8000000007</v>
      </c>
      <c r="S35" s="42">
        <f>SUM(S18:S34)</f>
        <v>3355779.2000000007</v>
      </c>
    </row>
    <row r="36" spans="1:19" ht="12.75" customHeight="1" x14ac:dyDescent="0.2">
      <c r="A36" s="31" t="s">
        <v>58</v>
      </c>
      <c r="B36" s="32" t="s">
        <v>59</v>
      </c>
      <c r="C36" s="33">
        <v>550000</v>
      </c>
      <c r="D36" s="33">
        <v>-125000</v>
      </c>
      <c r="E36" s="33">
        <f>+C36+D36</f>
        <v>425000</v>
      </c>
      <c r="F36" s="34">
        <v>28975.49</v>
      </c>
      <c r="G36" s="34">
        <v>36263.660000000003</v>
      </c>
      <c r="H36" s="34">
        <v>32793.360000000001</v>
      </c>
      <c r="I36" s="34">
        <v>32946.370000000003</v>
      </c>
      <c r="J36" s="34">
        <v>32021.51</v>
      </c>
      <c r="K36" s="34">
        <v>31945.97</v>
      </c>
      <c r="L36" s="34">
        <v>31880.01</v>
      </c>
      <c r="M36" s="34">
        <v>33267.769999999997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260094.14</v>
      </c>
      <c r="S36" s="35">
        <f t="shared" ref="S36:S65" si="4">+E36-R36</f>
        <v>164905.85999999999</v>
      </c>
    </row>
    <row r="37" spans="1:19" ht="12.75" customHeight="1" x14ac:dyDescent="0.2">
      <c r="A37" s="31">
        <v>112</v>
      </c>
      <c r="B37" s="32" t="s">
        <v>60</v>
      </c>
      <c r="C37" s="33">
        <v>15000</v>
      </c>
      <c r="D37" s="33"/>
      <c r="E37" s="33">
        <f t="shared" ref="E37:E65" si="5">+C37+D37</f>
        <v>15000</v>
      </c>
      <c r="F37" s="34">
        <v>19.600000000000001</v>
      </c>
      <c r="G37" s="34">
        <v>234.6</v>
      </c>
      <c r="H37" s="34">
        <v>499.6</v>
      </c>
      <c r="I37" s="34">
        <v>809.6</v>
      </c>
      <c r="J37" s="34">
        <v>310.60000000000002</v>
      </c>
      <c r="K37" s="34">
        <v>1054.5999999999999</v>
      </c>
      <c r="L37" s="34">
        <v>229.6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3158.2</v>
      </c>
      <c r="S37" s="35">
        <f t="shared" si="4"/>
        <v>11841.8</v>
      </c>
    </row>
    <row r="38" spans="1:19" ht="12.75" customHeight="1" x14ac:dyDescent="0.2">
      <c r="A38" s="31" t="s">
        <v>61</v>
      </c>
      <c r="B38" s="32" t="s">
        <v>62</v>
      </c>
      <c r="C38" s="33">
        <v>210000</v>
      </c>
      <c r="D38" s="33">
        <v>-65000</v>
      </c>
      <c r="E38" s="33">
        <f t="shared" si="5"/>
        <v>145000</v>
      </c>
      <c r="F38" s="34">
        <v>2909.19</v>
      </c>
      <c r="G38" s="34">
        <v>8933</v>
      </c>
      <c r="H38" s="34">
        <v>22351.84</v>
      </c>
      <c r="I38" s="34">
        <v>11586.36</v>
      </c>
      <c r="J38" s="34">
        <v>11587.8</v>
      </c>
      <c r="K38" s="34">
        <v>3540</v>
      </c>
      <c r="L38" s="34">
        <v>13472.32</v>
      </c>
      <c r="M38" s="34">
        <v>17431.439999999999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91811.950000000012</v>
      </c>
      <c r="S38" s="35">
        <f t="shared" si="4"/>
        <v>53188.049999999988</v>
      </c>
    </row>
    <row r="39" spans="1:19" ht="12.75" customHeight="1" x14ac:dyDescent="0.2">
      <c r="A39" s="31" t="s">
        <v>63</v>
      </c>
      <c r="B39" s="32" t="s">
        <v>64</v>
      </c>
      <c r="C39" s="33">
        <v>5000</v>
      </c>
      <c r="D39" s="33"/>
      <c r="E39" s="33">
        <f t="shared" si="5"/>
        <v>5000</v>
      </c>
      <c r="F39" s="34">
        <v>36</v>
      </c>
      <c r="G39" s="34">
        <v>174</v>
      </c>
      <c r="H39" s="34">
        <v>124.5</v>
      </c>
      <c r="I39" s="34">
        <v>213.5</v>
      </c>
      <c r="J39" s="34">
        <v>149.5</v>
      </c>
      <c r="K39" s="34">
        <v>331.5</v>
      </c>
      <c r="L39" s="34">
        <v>151</v>
      </c>
      <c r="M39" s="34">
        <v>110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1290</v>
      </c>
      <c r="S39" s="35">
        <f t="shared" si="4"/>
        <v>3710</v>
      </c>
    </row>
    <row r="40" spans="1:19" ht="12.75" customHeight="1" x14ac:dyDescent="0.2">
      <c r="A40" s="31">
        <v>115</v>
      </c>
      <c r="B40" s="32" t="s">
        <v>65</v>
      </c>
      <c r="C40" s="33">
        <v>5000</v>
      </c>
      <c r="D40" s="33">
        <v>5000</v>
      </c>
      <c r="E40" s="33">
        <f t="shared" si="5"/>
        <v>10000</v>
      </c>
      <c r="F40" s="34">
        <v>20</v>
      </c>
      <c r="G40" s="34">
        <v>740</v>
      </c>
      <c r="H40" s="34">
        <v>220</v>
      </c>
      <c r="I40" s="34">
        <v>20</v>
      </c>
      <c r="J40" s="34">
        <v>2595</v>
      </c>
      <c r="K40" s="34">
        <v>20</v>
      </c>
      <c r="L40" s="34">
        <v>520</v>
      </c>
      <c r="M40" s="34">
        <v>375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4510</v>
      </c>
      <c r="S40" s="35">
        <f t="shared" si="4"/>
        <v>5490</v>
      </c>
    </row>
    <row r="41" spans="1:19" ht="12.75" customHeight="1" x14ac:dyDescent="0.2">
      <c r="A41" s="31" t="s">
        <v>66</v>
      </c>
      <c r="B41" s="32" t="s">
        <v>67</v>
      </c>
      <c r="C41" s="33">
        <v>50000</v>
      </c>
      <c r="D41" s="33"/>
      <c r="E41" s="33">
        <f t="shared" si="5"/>
        <v>50000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2050.1999999999998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2050.1999999999998</v>
      </c>
      <c r="S41" s="35">
        <f t="shared" si="4"/>
        <v>47949.8</v>
      </c>
    </row>
    <row r="42" spans="1:19" ht="12.75" customHeight="1" x14ac:dyDescent="0.2">
      <c r="A42" s="31" t="s">
        <v>68</v>
      </c>
      <c r="B42" s="32" t="s">
        <v>69</v>
      </c>
      <c r="C42" s="33">
        <v>25000</v>
      </c>
      <c r="D42" s="33"/>
      <c r="E42" s="33">
        <f t="shared" si="5"/>
        <v>25000</v>
      </c>
      <c r="F42" s="34">
        <v>238.8</v>
      </c>
      <c r="G42" s="34">
        <v>1286</v>
      </c>
      <c r="H42" s="34">
        <v>821.45</v>
      </c>
      <c r="I42" s="34">
        <v>603.9</v>
      </c>
      <c r="J42" s="34">
        <v>750</v>
      </c>
      <c r="K42" s="34">
        <v>393.45</v>
      </c>
      <c r="L42" s="34">
        <v>444.8</v>
      </c>
      <c r="M42" s="34">
        <v>365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4903.3999999999996</v>
      </c>
      <c r="S42" s="35">
        <f t="shared" si="4"/>
        <v>20096.599999999999</v>
      </c>
    </row>
    <row r="43" spans="1:19" ht="12.75" customHeight="1" x14ac:dyDescent="0.2">
      <c r="A43" s="31" t="s">
        <v>70</v>
      </c>
      <c r="B43" s="32" t="s">
        <v>71</v>
      </c>
      <c r="C43" s="34">
        <v>210000</v>
      </c>
      <c r="D43" s="34">
        <v>-50000</v>
      </c>
      <c r="E43" s="33">
        <f t="shared" si="5"/>
        <v>160000</v>
      </c>
      <c r="F43" s="34">
        <v>0</v>
      </c>
      <c r="G43" s="34">
        <v>4331.8</v>
      </c>
      <c r="H43" s="34">
        <v>32088.74</v>
      </c>
      <c r="I43" s="34">
        <v>6850.65</v>
      </c>
      <c r="J43" s="34">
        <v>8927.6</v>
      </c>
      <c r="K43" s="34">
        <v>5906.05</v>
      </c>
      <c r="L43" s="34">
        <v>5713.21</v>
      </c>
      <c r="M43" s="34">
        <v>14241.73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78059.78</v>
      </c>
      <c r="S43" s="35">
        <f t="shared" si="4"/>
        <v>81940.22</v>
      </c>
    </row>
    <row r="44" spans="1:19" ht="12.75" customHeight="1" x14ac:dyDescent="0.2">
      <c r="A44" s="31">
        <v>134</v>
      </c>
      <c r="B44" s="32" t="s">
        <v>72</v>
      </c>
      <c r="C44" s="34">
        <v>15000</v>
      </c>
      <c r="D44" s="34"/>
      <c r="E44" s="33">
        <f t="shared" si="5"/>
        <v>15000</v>
      </c>
      <c r="F44" s="34">
        <v>0</v>
      </c>
      <c r="G44" s="34">
        <v>288.08</v>
      </c>
      <c r="H44" s="34">
        <v>0</v>
      </c>
      <c r="I44" s="34">
        <v>156</v>
      </c>
      <c r="J44" s="34">
        <v>0</v>
      </c>
      <c r="K44" s="34">
        <v>4248.3999999999996</v>
      </c>
      <c r="L44" s="34">
        <v>0</v>
      </c>
      <c r="M44" s="34">
        <v>1312.74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6005.2199999999993</v>
      </c>
      <c r="S44" s="35">
        <f t="shared" si="4"/>
        <v>8994.7800000000007</v>
      </c>
    </row>
    <row r="45" spans="1:19" ht="12.75" customHeight="1" x14ac:dyDescent="0.2">
      <c r="A45" s="31" t="s">
        <v>73</v>
      </c>
      <c r="B45" s="32" t="s">
        <v>74</v>
      </c>
      <c r="C45" s="34">
        <v>10000</v>
      </c>
      <c r="D45" s="34">
        <v>-9000</v>
      </c>
      <c r="E45" s="33">
        <f t="shared" si="5"/>
        <v>1000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1000</v>
      </c>
    </row>
    <row r="46" spans="1:19" ht="12.75" customHeight="1" x14ac:dyDescent="0.2">
      <c r="A46" s="31" t="s">
        <v>75</v>
      </c>
      <c r="B46" s="32" t="s">
        <v>76</v>
      </c>
      <c r="C46" s="34">
        <v>785000</v>
      </c>
      <c r="D46" s="34"/>
      <c r="E46" s="33">
        <f t="shared" si="5"/>
        <v>785000</v>
      </c>
      <c r="F46" s="34">
        <v>0</v>
      </c>
      <c r="G46" s="34">
        <v>326</v>
      </c>
      <c r="H46" s="34">
        <v>726000</v>
      </c>
      <c r="I46" s="34">
        <v>0</v>
      </c>
      <c r="J46" s="34">
        <v>135</v>
      </c>
      <c r="K46" s="34">
        <v>0</v>
      </c>
      <c r="L46" s="34">
        <v>0</v>
      </c>
      <c r="M46" s="34">
        <v>3450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729911</v>
      </c>
      <c r="S46" s="35">
        <f t="shared" si="4"/>
        <v>55089</v>
      </c>
    </row>
    <row r="47" spans="1:19" ht="12.75" customHeight="1" x14ac:dyDescent="0.2">
      <c r="A47" s="31" t="s">
        <v>77</v>
      </c>
      <c r="B47" s="32" t="s">
        <v>78</v>
      </c>
      <c r="C47" s="34">
        <v>430000</v>
      </c>
      <c r="D47" s="34">
        <v>245000</v>
      </c>
      <c r="E47" s="33">
        <f t="shared" si="5"/>
        <v>675000</v>
      </c>
      <c r="F47" s="34">
        <v>173671.16</v>
      </c>
      <c r="G47" s="34">
        <v>126765.37</v>
      </c>
      <c r="H47" s="34">
        <v>326</v>
      </c>
      <c r="I47" s="34">
        <v>0</v>
      </c>
      <c r="J47" s="34">
        <v>0</v>
      </c>
      <c r="K47" s="34">
        <v>0</v>
      </c>
      <c r="L47" s="34">
        <v>0</v>
      </c>
      <c r="M47" s="34">
        <v>177635.68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478398.21</v>
      </c>
      <c r="S47" s="35">
        <f t="shared" si="4"/>
        <v>196601.78999999998</v>
      </c>
    </row>
    <row r="48" spans="1:19" ht="12.75" customHeight="1" x14ac:dyDescent="0.2">
      <c r="A48" s="31" t="s">
        <v>79</v>
      </c>
      <c r="B48" s="32" t="s">
        <v>80</v>
      </c>
      <c r="C48" s="34">
        <v>60000</v>
      </c>
      <c r="D48" s="34"/>
      <c r="E48" s="33">
        <f t="shared" si="5"/>
        <v>60000</v>
      </c>
      <c r="F48" s="34">
        <v>0</v>
      </c>
      <c r="G48" s="34">
        <v>0</v>
      </c>
      <c r="H48" s="34">
        <v>10438.4</v>
      </c>
      <c r="I48" s="34">
        <v>2795</v>
      </c>
      <c r="J48" s="34">
        <v>10455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23688.400000000001</v>
      </c>
      <c r="S48" s="35">
        <f t="shared" si="4"/>
        <v>36311.599999999999</v>
      </c>
    </row>
    <row r="49" spans="1:19" ht="12.75" customHeight="1" x14ac:dyDescent="0.2">
      <c r="A49" s="31" t="s">
        <v>81</v>
      </c>
      <c r="B49" s="32" t="s">
        <v>82</v>
      </c>
      <c r="C49" s="34">
        <v>10000</v>
      </c>
      <c r="D49" s="34"/>
      <c r="E49" s="33">
        <f t="shared" si="5"/>
        <v>10000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0</v>
      </c>
      <c r="S49" s="35">
        <f t="shared" si="4"/>
        <v>10000</v>
      </c>
    </row>
    <row r="50" spans="1:19" ht="12.75" customHeight="1" x14ac:dyDescent="0.2">
      <c r="A50" s="31" t="s">
        <v>83</v>
      </c>
      <c r="B50" s="32" t="s">
        <v>84</v>
      </c>
      <c r="C50" s="34">
        <v>200000</v>
      </c>
      <c r="D50" s="34">
        <v>-65000</v>
      </c>
      <c r="E50" s="33">
        <f t="shared" si="5"/>
        <v>135000</v>
      </c>
      <c r="F50" s="34">
        <v>0</v>
      </c>
      <c r="G50" s="34">
        <v>17365</v>
      </c>
      <c r="H50" s="34">
        <v>0</v>
      </c>
      <c r="I50" s="34">
        <v>2930</v>
      </c>
      <c r="J50" s="34">
        <v>23010</v>
      </c>
      <c r="K50" s="34">
        <v>0</v>
      </c>
      <c r="L50" s="34">
        <v>0</v>
      </c>
      <c r="M50" s="34">
        <v>10770</v>
      </c>
      <c r="N50" s="34">
        <v>0</v>
      </c>
      <c r="O50" s="34">
        <v>0</v>
      </c>
      <c r="P50" s="34">
        <v>0</v>
      </c>
      <c r="Q50" s="34">
        <v>0</v>
      </c>
      <c r="R50" s="34">
        <f t="shared" si="0"/>
        <v>54075</v>
      </c>
      <c r="S50" s="35">
        <f t="shared" si="4"/>
        <v>80925</v>
      </c>
    </row>
    <row r="51" spans="1:19" ht="12.75" customHeight="1" x14ac:dyDescent="0.2">
      <c r="A51" s="31">
        <v>168</v>
      </c>
      <c r="B51" s="32" t="s">
        <v>85</v>
      </c>
      <c r="C51" s="34">
        <v>25000</v>
      </c>
      <c r="D51" s="34"/>
      <c r="E51" s="33">
        <f t="shared" si="5"/>
        <v>25000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ref="R51:R93" si="6">SUM(F51:Q51)</f>
        <v>0</v>
      </c>
      <c r="S51" s="35">
        <f t="shared" si="4"/>
        <v>25000</v>
      </c>
    </row>
    <row r="52" spans="1:19" ht="12.75" customHeight="1" x14ac:dyDescent="0.2">
      <c r="A52" s="31" t="s">
        <v>86</v>
      </c>
      <c r="B52" s="32" t="s">
        <v>87</v>
      </c>
      <c r="C52" s="34">
        <v>80000</v>
      </c>
      <c r="D52" s="34">
        <v>60000</v>
      </c>
      <c r="E52" s="33">
        <f t="shared" si="5"/>
        <v>140000</v>
      </c>
      <c r="F52" s="34">
        <v>0</v>
      </c>
      <c r="G52" s="34">
        <v>7170</v>
      </c>
      <c r="H52" s="34">
        <v>23153</v>
      </c>
      <c r="I52" s="34">
        <v>3250</v>
      </c>
      <c r="J52" s="34">
        <v>2125</v>
      </c>
      <c r="K52" s="34">
        <v>0</v>
      </c>
      <c r="L52" s="34">
        <v>8945</v>
      </c>
      <c r="M52" s="34">
        <v>18575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63218</v>
      </c>
      <c r="S52" s="35">
        <f t="shared" si="4"/>
        <v>76782</v>
      </c>
    </row>
    <row r="53" spans="1:19" ht="12.75" customHeight="1" x14ac:dyDescent="0.2">
      <c r="A53" s="31">
        <v>171</v>
      </c>
      <c r="B53" s="32" t="s">
        <v>88</v>
      </c>
      <c r="C53" s="34">
        <v>539220</v>
      </c>
      <c r="D53" s="34">
        <v>34000</v>
      </c>
      <c r="E53" s="33">
        <f t="shared" si="5"/>
        <v>573220</v>
      </c>
      <c r="F53" s="34">
        <v>0</v>
      </c>
      <c r="G53" s="34">
        <v>0</v>
      </c>
      <c r="H53" s="34">
        <v>0</v>
      </c>
      <c r="I53" s="34">
        <v>33510</v>
      </c>
      <c r="J53" s="34">
        <v>0</v>
      </c>
      <c r="K53" s="34">
        <v>0</v>
      </c>
      <c r="L53" s="34">
        <v>0</v>
      </c>
      <c r="M53" s="34">
        <v>68205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101715</v>
      </c>
      <c r="S53" s="35">
        <f t="shared" si="4"/>
        <v>471505</v>
      </c>
    </row>
    <row r="54" spans="1:19" ht="12.75" customHeight="1" x14ac:dyDescent="0.2">
      <c r="A54" s="31" t="s">
        <v>89</v>
      </c>
      <c r="B54" s="32" t="s">
        <v>90</v>
      </c>
      <c r="C54" s="34">
        <v>140000</v>
      </c>
      <c r="D54" s="34">
        <v>-50000</v>
      </c>
      <c r="E54" s="33">
        <f t="shared" si="5"/>
        <v>90000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800</v>
      </c>
      <c r="L54" s="34">
        <v>0</v>
      </c>
      <c r="M54" s="34">
        <v>24890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25690</v>
      </c>
      <c r="S54" s="35">
        <f t="shared" si="4"/>
        <v>64310</v>
      </c>
    </row>
    <row r="55" spans="1:19" ht="12.75" customHeight="1" x14ac:dyDescent="0.2">
      <c r="A55" s="31">
        <v>182</v>
      </c>
      <c r="B55" s="32" t="s">
        <v>91</v>
      </c>
      <c r="C55" s="34">
        <v>0</v>
      </c>
      <c r="D55" s="34">
        <v>30000</v>
      </c>
      <c r="E55" s="33">
        <f t="shared" si="5"/>
        <v>30000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24000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24000</v>
      </c>
      <c r="S55" s="35">
        <f t="shared" si="4"/>
        <v>6000</v>
      </c>
    </row>
    <row r="56" spans="1:19" ht="12.75" customHeight="1" x14ac:dyDescent="0.2">
      <c r="A56" s="31" t="s">
        <v>92</v>
      </c>
      <c r="B56" s="32" t="s">
        <v>93</v>
      </c>
      <c r="C56" s="34">
        <v>51000</v>
      </c>
      <c r="D56" s="34">
        <v>22000</v>
      </c>
      <c r="E56" s="33">
        <f t="shared" si="5"/>
        <v>73000</v>
      </c>
      <c r="F56" s="34">
        <v>0</v>
      </c>
      <c r="G56" s="34">
        <v>0</v>
      </c>
      <c r="H56" s="34">
        <v>0</v>
      </c>
      <c r="I56" s="34">
        <v>17000</v>
      </c>
      <c r="J56" s="34">
        <v>1200</v>
      </c>
      <c r="K56" s="34">
        <v>1500</v>
      </c>
      <c r="L56" s="34">
        <v>0</v>
      </c>
      <c r="M56" s="34">
        <v>17000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36700</v>
      </c>
      <c r="S56" s="35">
        <f t="shared" si="4"/>
        <v>36300</v>
      </c>
    </row>
    <row r="57" spans="1:19" ht="12.75" customHeight="1" x14ac:dyDescent="0.2">
      <c r="A57" s="31">
        <v>185</v>
      </c>
      <c r="B57" s="32" t="s">
        <v>94</v>
      </c>
      <c r="C57" s="34">
        <v>15000</v>
      </c>
      <c r="D57" s="34">
        <v>40000</v>
      </c>
      <c r="E57" s="33">
        <f t="shared" si="5"/>
        <v>55000</v>
      </c>
      <c r="F57" s="34">
        <v>0</v>
      </c>
      <c r="G57" s="34">
        <v>0</v>
      </c>
      <c r="H57" s="34">
        <v>3100</v>
      </c>
      <c r="I57" s="34">
        <v>1450</v>
      </c>
      <c r="J57" s="34">
        <v>3500</v>
      </c>
      <c r="K57" s="34">
        <v>1800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9850</v>
      </c>
      <c r="S57" s="35">
        <f t="shared" si="4"/>
        <v>45150</v>
      </c>
    </row>
    <row r="58" spans="1:19" ht="12.75" customHeight="1" x14ac:dyDescent="0.2">
      <c r="A58" s="31">
        <v>186</v>
      </c>
      <c r="B58" s="32" t="s">
        <v>95</v>
      </c>
      <c r="C58" s="34">
        <v>20000</v>
      </c>
      <c r="D58" s="34"/>
      <c r="E58" s="33">
        <f t="shared" si="5"/>
        <v>20000</v>
      </c>
      <c r="F58" s="34">
        <v>0</v>
      </c>
      <c r="G58" s="34">
        <v>0</v>
      </c>
      <c r="H58" s="34">
        <v>2923.2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6"/>
        <v>2923.2</v>
      </c>
      <c r="S58" s="35">
        <f t="shared" si="4"/>
        <v>17076.8</v>
      </c>
    </row>
    <row r="59" spans="1:19" ht="12.75" customHeight="1" x14ac:dyDescent="0.2">
      <c r="A59" s="31">
        <v>188</v>
      </c>
      <c r="B59" s="32" t="s">
        <v>96</v>
      </c>
      <c r="C59" s="34">
        <v>850000</v>
      </c>
      <c r="D59" s="34">
        <v>-250000</v>
      </c>
      <c r="E59" s="33">
        <f t="shared" si="5"/>
        <v>600000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0</v>
      </c>
      <c r="S59" s="35">
        <f t="shared" si="4"/>
        <v>600000</v>
      </c>
    </row>
    <row r="60" spans="1:19" ht="12.75" customHeight="1" x14ac:dyDescent="0.2">
      <c r="A60" s="31">
        <v>189</v>
      </c>
      <c r="B60" s="32" t="s">
        <v>97</v>
      </c>
      <c r="C60" s="34">
        <v>150000</v>
      </c>
      <c r="D60" s="34">
        <v>-70000</v>
      </c>
      <c r="E60" s="33">
        <f t="shared" si="5"/>
        <v>80000</v>
      </c>
      <c r="F60" s="34">
        <v>0</v>
      </c>
      <c r="G60" s="34">
        <v>3753.36</v>
      </c>
      <c r="H60" s="34">
        <v>0</v>
      </c>
      <c r="I60" s="34">
        <v>0</v>
      </c>
      <c r="J60" s="34">
        <v>18704</v>
      </c>
      <c r="K60" s="34">
        <v>0</v>
      </c>
      <c r="L60" s="34">
        <v>0</v>
      </c>
      <c r="M60" s="34">
        <v>2576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25033.360000000001</v>
      </c>
      <c r="S60" s="35">
        <f t="shared" si="4"/>
        <v>54966.64</v>
      </c>
    </row>
    <row r="61" spans="1:19" ht="12.75" customHeight="1" x14ac:dyDescent="0.2">
      <c r="A61" s="31" t="s">
        <v>98</v>
      </c>
      <c r="B61" s="32" t="s">
        <v>99</v>
      </c>
      <c r="C61" s="34">
        <v>230000</v>
      </c>
      <c r="D61" s="34">
        <v>-90000</v>
      </c>
      <c r="E61" s="33">
        <f t="shared" si="5"/>
        <v>140000</v>
      </c>
      <c r="F61" s="34">
        <v>0</v>
      </c>
      <c r="G61" s="34">
        <v>121820.43</v>
      </c>
      <c r="H61" s="34">
        <v>9777.6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131598.03</v>
      </c>
      <c r="S61" s="35">
        <f t="shared" si="4"/>
        <v>8401.9700000000012</v>
      </c>
    </row>
    <row r="62" spans="1:19" ht="12.75" customHeight="1" x14ac:dyDescent="0.2">
      <c r="A62" s="31" t="s">
        <v>100</v>
      </c>
      <c r="B62" s="32" t="s">
        <v>101</v>
      </c>
      <c r="C62" s="34">
        <v>26000</v>
      </c>
      <c r="D62" s="34"/>
      <c r="E62" s="33">
        <f t="shared" si="5"/>
        <v>26000</v>
      </c>
      <c r="F62" s="34">
        <v>0</v>
      </c>
      <c r="G62" s="34">
        <v>120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120</v>
      </c>
      <c r="S62" s="35">
        <f t="shared" si="4"/>
        <v>25880</v>
      </c>
    </row>
    <row r="63" spans="1:19" ht="12.75" customHeight="1" x14ac:dyDescent="0.2">
      <c r="A63" s="31" t="s">
        <v>102</v>
      </c>
      <c r="B63" s="32" t="s">
        <v>103</v>
      </c>
      <c r="C63" s="34">
        <v>25000</v>
      </c>
      <c r="D63" s="34"/>
      <c r="E63" s="33">
        <f t="shared" si="5"/>
        <v>25000</v>
      </c>
      <c r="F63" s="34">
        <v>0</v>
      </c>
      <c r="G63" s="34">
        <v>1488.22</v>
      </c>
      <c r="H63" s="34">
        <v>0</v>
      </c>
      <c r="I63" s="34">
        <v>12043.36</v>
      </c>
      <c r="J63" s="34">
        <v>0</v>
      </c>
      <c r="K63" s="34">
        <v>253.2</v>
      </c>
      <c r="L63" s="34">
        <v>0</v>
      </c>
      <c r="M63" s="34">
        <v>3112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16896.78</v>
      </c>
      <c r="S63" s="35">
        <f t="shared" si="4"/>
        <v>8103.2200000000012</v>
      </c>
    </row>
    <row r="64" spans="1:19" ht="12.75" customHeight="1" x14ac:dyDescent="0.2">
      <c r="A64" s="31">
        <v>197</v>
      </c>
      <c r="B64" s="32" t="s">
        <v>104</v>
      </c>
      <c r="C64" s="34">
        <v>850000</v>
      </c>
      <c r="D64" s="34">
        <v>140000</v>
      </c>
      <c r="E64" s="33">
        <f t="shared" si="5"/>
        <v>990000</v>
      </c>
      <c r="F64" s="34">
        <v>0</v>
      </c>
      <c r="G64" s="34">
        <v>0</v>
      </c>
      <c r="H64" s="34">
        <v>150400</v>
      </c>
      <c r="I64" s="34">
        <v>81600</v>
      </c>
      <c r="J64" s="34">
        <v>81600</v>
      </c>
      <c r="K64" s="34">
        <v>0</v>
      </c>
      <c r="L64" s="34">
        <v>163200</v>
      </c>
      <c r="M64" s="34">
        <v>81600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558400</v>
      </c>
      <c r="S64" s="35">
        <f t="shared" si="4"/>
        <v>431600</v>
      </c>
    </row>
    <row r="65" spans="1:19" ht="12.75" customHeight="1" x14ac:dyDescent="0.2">
      <c r="A65" s="31" t="s">
        <v>105</v>
      </c>
      <c r="B65" s="32" t="s">
        <v>106</v>
      </c>
      <c r="C65" s="34">
        <v>70000</v>
      </c>
      <c r="D65" s="34"/>
      <c r="E65" s="33">
        <f t="shared" si="5"/>
        <v>70000</v>
      </c>
      <c r="F65" s="34">
        <v>189.74</v>
      </c>
      <c r="G65" s="34">
        <v>302.24</v>
      </c>
      <c r="H65" s="34">
        <v>2680.25</v>
      </c>
      <c r="I65" s="34">
        <v>925.74</v>
      </c>
      <c r="J65" s="34">
        <v>686.24</v>
      </c>
      <c r="K65" s="34">
        <v>1310.24</v>
      </c>
      <c r="L65" s="34">
        <v>328.24</v>
      </c>
      <c r="M65" s="34">
        <v>1942</v>
      </c>
      <c r="N65" s="34">
        <v>0</v>
      </c>
      <c r="O65" s="34">
        <v>0</v>
      </c>
      <c r="P65" s="34">
        <v>0</v>
      </c>
      <c r="Q65" s="34">
        <v>0</v>
      </c>
      <c r="R65" s="34">
        <f t="shared" si="6"/>
        <v>8364.6899999999987</v>
      </c>
      <c r="S65" s="35">
        <f t="shared" si="4"/>
        <v>61635.31</v>
      </c>
    </row>
    <row r="66" spans="1:19" ht="12.75" customHeight="1" x14ac:dyDescent="0.2">
      <c r="A66" s="39"/>
      <c r="B66" s="40" t="s">
        <v>107</v>
      </c>
      <c r="C66" s="41">
        <f t="shared" ref="C66:Q66" si="7">SUM(C36:C65)</f>
        <v>5651220</v>
      </c>
      <c r="D66" s="41"/>
      <c r="E66" s="41">
        <f t="shared" si="7"/>
        <v>5453220</v>
      </c>
      <c r="F66" s="41">
        <f t="shared" si="7"/>
        <v>206059.97999999998</v>
      </c>
      <c r="G66" s="41">
        <f t="shared" si="7"/>
        <v>331361.75999999995</v>
      </c>
      <c r="H66" s="41">
        <f t="shared" si="7"/>
        <v>1017697.94</v>
      </c>
      <c r="I66" s="41">
        <f t="shared" si="7"/>
        <v>208690.47999999998</v>
      </c>
      <c r="J66" s="41">
        <f t="shared" si="7"/>
        <v>197757.25</v>
      </c>
      <c r="K66" s="41">
        <f>SUM(K36:K65)</f>
        <v>53103.409999999996</v>
      </c>
      <c r="L66" s="41">
        <f t="shared" si="7"/>
        <v>224884.18</v>
      </c>
      <c r="M66" s="41">
        <f t="shared" si="7"/>
        <v>502909.56</v>
      </c>
      <c r="N66" s="41">
        <f t="shared" si="7"/>
        <v>0</v>
      </c>
      <c r="O66" s="41">
        <f t="shared" si="7"/>
        <v>0</v>
      </c>
      <c r="P66" s="41">
        <f t="shared" si="7"/>
        <v>0</v>
      </c>
      <c r="Q66" s="41">
        <f t="shared" si="7"/>
        <v>0</v>
      </c>
      <c r="R66" s="41">
        <f t="shared" si="6"/>
        <v>2742464.56</v>
      </c>
      <c r="S66" s="42">
        <f>SUM(S36:S65)</f>
        <v>2710755.4400000004</v>
      </c>
    </row>
    <row r="67" spans="1:19" ht="12.75" customHeight="1" x14ac:dyDescent="0.2">
      <c r="A67" s="31" t="s">
        <v>108</v>
      </c>
      <c r="B67" s="32" t="s">
        <v>109</v>
      </c>
      <c r="C67" s="34">
        <v>80000</v>
      </c>
      <c r="D67" s="34"/>
      <c r="E67" s="34">
        <f>+C67+D67</f>
        <v>80000</v>
      </c>
      <c r="F67" s="34">
        <v>937.5</v>
      </c>
      <c r="G67" s="34">
        <v>2465.9</v>
      </c>
      <c r="H67" s="34">
        <v>1334.98</v>
      </c>
      <c r="I67" s="34">
        <v>6601.15</v>
      </c>
      <c r="J67" s="34">
        <v>3358.55</v>
      </c>
      <c r="K67" s="34">
        <v>5831.52</v>
      </c>
      <c r="L67" s="34">
        <v>3864.64</v>
      </c>
      <c r="M67" s="34">
        <v>2921.9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27316.14</v>
      </c>
      <c r="S67" s="35">
        <f t="shared" ref="S67:S103" si="8">+E67-R67</f>
        <v>52683.86</v>
      </c>
    </row>
    <row r="68" spans="1:19" ht="12.75" customHeight="1" x14ac:dyDescent="0.2">
      <c r="A68" s="31" t="s">
        <v>110</v>
      </c>
      <c r="B68" s="32" t="s">
        <v>111</v>
      </c>
      <c r="C68" s="34">
        <v>15000</v>
      </c>
      <c r="D68" s="34"/>
      <c r="E68" s="34">
        <f t="shared" ref="E68:E103" si="9">+C68+D68</f>
        <v>15000</v>
      </c>
      <c r="F68" s="34">
        <v>0</v>
      </c>
      <c r="G68" s="34">
        <v>0</v>
      </c>
      <c r="H68" s="34">
        <v>0</v>
      </c>
      <c r="I68" s="34">
        <v>329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329</v>
      </c>
      <c r="S68" s="35">
        <f t="shared" si="8"/>
        <v>14671</v>
      </c>
    </row>
    <row r="69" spans="1:19" ht="12.75" customHeight="1" x14ac:dyDescent="0.2">
      <c r="A69" s="31" t="s">
        <v>112</v>
      </c>
      <c r="B69" s="32" t="s">
        <v>113</v>
      </c>
      <c r="C69" s="34">
        <v>25000</v>
      </c>
      <c r="D69" s="34"/>
      <c r="E69" s="34">
        <f t="shared" si="9"/>
        <v>25000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8"/>
        <v>25000</v>
      </c>
    </row>
    <row r="70" spans="1:19" ht="12.75" customHeight="1" x14ac:dyDescent="0.2">
      <c r="A70" s="31">
        <v>224</v>
      </c>
      <c r="B70" s="32" t="s">
        <v>114</v>
      </c>
      <c r="C70" s="34">
        <v>5000</v>
      </c>
      <c r="D70" s="34"/>
      <c r="E70" s="34">
        <f t="shared" si="9"/>
        <v>5000</v>
      </c>
      <c r="F70" s="34">
        <v>0</v>
      </c>
      <c r="G70" s="34">
        <v>0</v>
      </c>
      <c r="H70" s="34">
        <v>0</v>
      </c>
      <c r="I70" s="34">
        <v>204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204</v>
      </c>
      <c r="S70" s="35">
        <f t="shared" si="8"/>
        <v>4796</v>
      </c>
    </row>
    <row r="71" spans="1:19" ht="12.75" customHeight="1" x14ac:dyDescent="0.2">
      <c r="A71" s="31" t="s">
        <v>115</v>
      </c>
      <c r="B71" s="32" t="s">
        <v>116</v>
      </c>
      <c r="C71" s="34">
        <v>10000</v>
      </c>
      <c r="D71" s="34"/>
      <c r="E71" s="34">
        <f t="shared" si="9"/>
        <v>10000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0</v>
      </c>
      <c r="S71" s="35">
        <f t="shared" si="8"/>
        <v>10000</v>
      </c>
    </row>
    <row r="72" spans="1:19" ht="12.75" customHeight="1" x14ac:dyDescent="0.2">
      <c r="A72" s="31" t="s">
        <v>117</v>
      </c>
      <c r="B72" s="32" t="s">
        <v>118</v>
      </c>
      <c r="C72" s="34">
        <v>19800</v>
      </c>
      <c r="D72" s="34"/>
      <c r="E72" s="34">
        <f t="shared" si="9"/>
        <v>19800</v>
      </c>
      <c r="F72" s="34">
        <v>0</v>
      </c>
      <c r="G72" s="34">
        <v>0</v>
      </c>
      <c r="H72" s="34">
        <v>0</v>
      </c>
      <c r="I72" s="34">
        <v>22</v>
      </c>
      <c r="J72" s="34">
        <v>1050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1072</v>
      </c>
      <c r="S72" s="35">
        <f t="shared" si="8"/>
        <v>18728</v>
      </c>
    </row>
    <row r="73" spans="1:19" ht="12.75" customHeight="1" x14ac:dyDescent="0.2">
      <c r="A73" s="31" t="s">
        <v>119</v>
      </c>
      <c r="B73" s="32" t="s">
        <v>120</v>
      </c>
      <c r="C73" s="34">
        <v>46000</v>
      </c>
      <c r="D73" s="34">
        <v>10000</v>
      </c>
      <c r="E73" s="34">
        <f t="shared" si="9"/>
        <v>56000</v>
      </c>
      <c r="F73" s="34">
        <v>0</v>
      </c>
      <c r="G73" s="34">
        <v>0</v>
      </c>
      <c r="H73" s="34">
        <v>0</v>
      </c>
      <c r="I73" s="34">
        <v>0</v>
      </c>
      <c r="J73" s="34">
        <v>1199.99</v>
      </c>
      <c r="K73" s="34">
        <v>288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1487.99</v>
      </c>
      <c r="S73" s="35">
        <f t="shared" si="8"/>
        <v>54512.01</v>
      </c>
    </row>
    <row r="74" spans="1:19" ht="12.75" customHeight="1" x14ac:dyDescent="0.2">
      <c r="A74" s="31" t="s">
        <v>121</v>
      </c>
      <c r="B74" s="32" t="s">
        <v>122</v>
      </c>
      <c r="C74" s="34">
        <v>20000</v>
      </c>
      <c r="D74" s="34"/>
      <c r="E74" s="34">
        <f t="shared" si="9"/>
        <v>20000</v>
      </c>
      <c r="F74" s="34">
        <v>0</v>
      </c>
      <c r="G74" s="34">
        <v>0</v>
      </c>
      <c r="H74" s="34">
        <v>7225</v>
      </c>
      <c r="I74" s="34">
        <v>85</v>
      </c>
      <c r="J74" s="34">
        <v>0</v>
      </c>
      <c r="K74" s="34">
        <v>104.3</v>
      </c>
      <c r="L74" s="34">
        <v>0</v>
      </c>
      <c r="M74" s="34">
        <v>105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7519.3</v>
      </c>
      <c r="S74" s="35">
        <f t="shared" si="8"/>
        <v>12480.7</v>
      </c>
    </row>
    <row r="75" spans="1:19" ht="12.75" customHeight="1" x14ac:dyDescent="0.2">
      <c r="A75" s="31" t="s">
        <v>123</v>
      </c>
      <c r="B75" s="32" t="s">
        <v>124</v>
      </c>
      <c r="C75" s="34">
        <v>9999</v>
      </c>
      <c r="D75" s="34">
        <v>10000</v>
      </c>
      <c r="E75" s="34">
        <f t="shared" si="9"/>
        <v>19999</v>
      </c>
      <c r="F75" s="34">
        <v>0</v>
      </c>
      <c r="G75" s="34">
        <v>84</v>
      </c>
      <c r="H75" s="34">
        <v>1198</v>
      </c>
      <c r="I75" s="34">
        <v>215.2</v>
      </c>
      <c r="J75" s="34">
        <v>176.8</v>
      </c>
      <c r="K75" s="34">
        <v>317.55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1991.55</v>
      </c>
      <c r="S75" s="35">
        <f t="shared" si="8"/>
        <v>18007.45</v>
      </c>
    </row>
    <row r="76" spans="1:19" ht="12.75" customHeight="1" x14ac:dyDescent="0.2">
      <c r="A76" s="31" t="s">
        <v>125</v>
      </c>
      <c r="B76" s="32" t="s">
        <v>126</v>
      </c>
      <c r="C76" s="34">
        <v>25400</v>
      </c>
      <c r="D76" s="34"/>
      <c r="E76" s="34">
        <f t="shared" si="9"/>
        <v>25400</v>
      </c>
      <c r="F76" s="34">
        <v>0</v>
      </c>
      <c r="G76" s="34">
        <v>0</v>
      </c>
      <c r="H76" s="34">
        <v>3413.5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3413.5</v>
      </c>
      <c r="S76" s="35">
        <f t="shared" si="8"/>
        <v>21986.5</v>
      </c>
    </row>
    <row r="77" spans="1:19" ht="12.75" customHeight="1" x14ac:dyDescent="0.2">
      <c r="A77" s="31" t="s">
        <v>127</v>
      </c>
      <c r="B77" s="32" t="s">
        <v>128</v>
      </c>
      <c r="C77" s="34">
        <v>5000</v>
      </c>
      <c r="D77" s="34"/>
      <c r="E77" s="34">
        <f t="shared" si="9"/>
        <v>5000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320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320</v>
      </c>
      <c r="S77" s="35">
        <f t="shared" si="8"/>
        <v>4680</v>
      </c>
    </row>
    <row r="78" spans="1:19" ht="12.75" customHeight="1" x14ac:dyDescent="0.2">
      <c r="A78" s="31" t="s">
        <v>129</v>
      </c>
      <c r="B78" s="32" t="s">
        <v>130</v>
      </c>
      <c r="C78" s="34">
        <v>13000</v>
      </c>
      <c r="D78" s="34"/>
      <c r="E78" s="34">
        <f t="shared" si="9"/>
        <v>13000</v>
      </c>
      <c r="F78" s="34">
        <v>133.19999999999999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133.19999999999999</v>
      </c>
      <c r="S78" s="35">
        <f t="shared" si="8"/>
        <v>12866.8</v>
      </c>
    </row>
    <row r="79" spans="1:19" ht="12.75" customHeight="1" x14ac:dyDescent="0.2">
      <c r="A79" s="31">
        <v>252</v>
      </c>
      <c r="B79" s="32" t="s">
        <v>131</v>
      </c>
      <c r="C79" s="34">
        <v>10000</v>
      </c>
      <c r="D79" s="34"/>
      <c r="E79" s="34">
        <f t="shared" si="9"/>
        <v>10000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225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225</v>
      </c>
      <c r="S79" s="35">
        <f t="shared" si="8"/>
        <v>9775</v>
      </c>
    </row>
    <row r="80" spans="1:19" ht="12.75" customHeight="1" x14ac:dyDescent="0.2">
      <c r="A80" s="31" t="s">
        <v>132</v>
      </c>
      <c r="B80" s="32" t="s">
        <v>133</v>
      </c>
      <c r="C80" s="34">
        <v>52000</v>
      </c>
      <c r="D80" s="34">
        <v>-40000</v>
      </c>
      <c r="E80" s="34">
        <f t="shared" si="9"/>
        <v>12000</v>
      </c>
      <c r="F80" s="34">
        <v>0</v>
      </c>
      <c r="G80" s="34">
        <v>0</v>
      </c>
      <c r="H80" s="34">
        <v>0</v>
      </c>
      <c r="I80" s="34">
        <v>0</v>
      </c>
      <c r="J80" s="34">
        <v>577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577</v>
      </c>
      <c r="S80" s="35">
        <f t="shared" si="8"/>
        <v>11423</v>
      </c>
    </row>
    <row r="81" spans="1:19" ht="12.75" customHeight="1" x14ac:dyDescent="0.2">
      <c r="A81" s="31" t="s">
        <v>134</v>
      </c>
      <c r="B81" s="32" t="s">
        <v>135</v>
      </c>
      <c r="C81" s="34">
        <v>10200</v>
      </c>
      <c r="D81" s="34"/>
      <c r="E81" s="34">
        <f t="shared" si="9"/>
        <v>10200</v>
      </c>
      <c r="F81" s="34">
        <v>0</v>
      </c>
      <c r="G81" s="34">
        <v>0</v>
      </c>
      <c r="H81" s="34">
        <v>0</v>
      </c>
      <c r="I81" s="34">
        <v>36.200000000000003</v>
      </c>
      <c r="J81" s="34">
        <v>0</v>
      </c>
      <c r="K81" s="34">
        <v>30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66.2</v>
      </c>
      <c r="S81" s="35">
        <f t="shared" si="8"/>
        <v>10133.799999999999</v>
      </c>
    </row>
    <row r="82" spans="1:19" ht="12.75" customHeight="1" x14ac:dyDescent="0.2">
      <c r="A82" s="31">
        <v>261</v>
      </c>
      <c r="B82" s="32" t="s">
        <v>136</v>
      </c>
      <c r="C82" s="34">
        <v>21800</v>
      </c>
      <c r="D82" s="34">
        <v>15000</v>
      </c>
      <c r="E82" s="34">
        <f t="shared" si="9"/>
        <v>36800</v>
      </c>
      <c r="F82" s="34">
        <v>0</v>
      </c>
      <c r="G82" s="34">
        <v>65.3</v>
      </c>
      <c r="H82" s="34">
        <v>865.85</v>
      </c>
      <c r="I82" s="34">
        <v>0</v>
      </c>
      <c r="J82" s="34">
        <v>17.899999999999999</v>
      </c>
      <c r="K82" s="34">
        <v>600</v>
      </c>
      <c r="L82" s="34">
        <v>178.25</v>
      </c>
      <c r="M82" s="34">
        <v>25161.3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26888.6</v>
      </c>
      <c r="S82" s="35">
        <f t="shared" si="8"/>
        <v>9911.4000000000015</v>
      </c>
    </row>
    <row r="83" spans="1:19" ht="12.75" customHeight="1" x14ac:dyDescent="0.2">
      <c r="A83" s="31" t="s">
        <v>137</v>
      </c>
      <c r="B83" s="32" t="s">
        <v>138</v>
      </c>
      <c r="C83" s="34">
        <v>278800</v>
      </c>
      <c r="D83" s="34">
        <v>-80000</v>
      </c>
      <c r="E83" s="34">
        <f t="shared" si="9"/>
        <v>198800</v>
      </c>
      <c r="F83" s="34">
        <v>0</v>
      </c>
      <c r="G83" s="34">
        <v>0</v>
      </c>
      <c r="H83" s="34">
        <v>400</v>
      </c>
      <c r="I83" s="34">
        <v>80000</v>
      </c>
      <c r="J83" s="34">
        <v>60</v>
      </c>
      <c r="K83" s="34">
        <v>4995.5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85455.5</v>
      </c>
      <c r="S83" s="35">
        <f t="shared" si="8"/>
        <v>113344.5</v>
      </c>
    </row>
    <row r="84" spans="1:19" ht="12.75" customHeight="1" x14ac:dyDescent="0.2">
      <c r="A84" s="31" t="s">
        <v>139</v>
      </c>
      <c r="B84" s="32" t="s">
        <v>140</v>
      </c>
      <c r="C84" s="34">
        <v>199000</v>
      </c>
      <c r="D84" s="34"/>
      <c r="E84" s="34">
        <f t="shared" si="9"/>
        <v>199000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50505.52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50505.52</v>
      </c>
      <c r="S84" s="35">
        <f t="shared" si="8"/>
        <v>148494.48000000001</v>
      </c>
    </row>
    <row r="85" spans="1:19" ht="12.75" customHeight="1" x14ac:dyDescent="0.2">
      <c r="A85" s="31" t="s">
        <v>141</v>
      </c>
      <c r="B85" s="32" t="s">
        <v>142</v>
      </c>
      <c r="C85" s="34">
        <v>15455</v>
      </c>
      <c r="D85" s="34"/>
      <c r="E85" s="34">
        <f t="shared" si="9"/>
        <v>15455</v>
      </c>
      <c r="F85" s="34">
        <v>229.54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229.54</v>
      </c>
      <c r="S85" s="35">
        <f t="shared" si="8"/>
        <v>15225.46</v>
      </c>
    </row>
    <row r="86" spans="1:19" ht="12.75" customHeight="1" x14ac:dyDescent="0.2">
      <c r="A86" s="31" t="s">
        <v>143</v>
      </c>
      <c r="B86" s="32" t="s">
        <v>144</v>
      </c>
      <c r="C86" s="34">
        <v>42200</v>
      </c>
      <c r="D86" s="34">
        <v>20000</v>
      </c>
      <c r="E86" s="34">
        <f t="shared" si="9"/>
        <v>62200</v>
      </c>
      <c r="F86" s="34">
        <v>0</v>
      </c>
      <c r="G86" s="34">
        <v>441</v>
      </c>
      <c r="H86" s="34">
        <v>112.5</v>
      </c>
      <c r="I86" s="34">
        <v>28724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29277.5</v>
      </c>
      <c r="S86" s="35">
        <f t="shared" si="8"/>
        <v>32922.5</v>
      </c>
    </row>
    <row r="87" spans="1:19" ht="12.75" customHeight="1" x14ac:dyDescent="0.2">
      <c r="A87" s="31" t="s">
        <v>145</v>
      </c>
      <c r="B87" s="32" t="s">
        <v>146</v>
      </c>
      <c r="C87" s="34">
        <v>69500</v>
      </c>
      <c r="D87" s="34">
        <v>20000</v>
      </c>
      <c r="E87" s="34">
        <f t="shared" si="9"/>
        <v>89500</v>
      </c>
      <c r="F87" s="34">
        <v>4819.97</v>
      </c>
      <c r="G87" s="34">
        <v>227.96</v>
      </c>
      <c r="H87" s="34">
        <v>4928.6899999999996</v>
      </c>
      <c r="I87" s="34">
        <v>363.99</v>
      </c>
      <c r="J87" s="34">
        <v>4410</v>
      </c>
      <c r="K87" s="34">
        <v>1553.34</v>
      </c>
      <c r="L87" s="34">
        <v>316.2</v>
      </c>
      <c r="M87" s="34">
        <v>4938.25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21558.399999999998</v>
      </c>
      <c r="S87" s="35">
        <f t="shared" si="8"/>
        <v>67941.600000000006</v>
      </c>
    </row>
    <row r="88" spans="1:19" ht="12.75" customHeight="1" x14ac:dyDescent="0.2">
      <c r="A88" s="31">
        <v>269</v>
      </c>
      <c r="B88" s="32" t="s">
        <v>147</v>
      </c>
      <c r="C88" s="34">
        <v>20000</v>
      </c>
      <c r="D88" s="34"/>
      <c r="E88" s="34">
        <f t="shared" si="9"/>
        <v>20000</v>
      </c>
      <c r="F88" s="34">
        <v>40</v>
      </c>
      <c r="G88" s="34">
        <v>188</v>
      </c>
      <c r="H88" s="34">
        <v>0</v>
      </c>
      <c r="I88" s="34">
        <v>0</v>
      </c>
      <c r="J88" s="34">
        <v>0</v>
      </c>
      <c r="K88" s="34">
        <v>0</v>
      </c>
      <c r="L88" s="34">
        <v>2701</v>
      </c>
      <c r="M88" s="34">
        <v>107.75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3036.75</v>
      </c>
      <c r="S88" s="35">
        <f t="shared" si="8"/>
        <v>16963.25</v>
      </c>
    </row>
    <row r="89" spans="1:19" ht="12.75" customHeight="1" x14ac:dyDescent="0.2">
      <c r="A89" s="31" t="s">
        <v>148</v>
      </c>
      <c r="B89" s="32" t="s">
        <v>149</v>
      </c>
      <c r="C89" s="34">
        <v>12000</v>
      </c>
      <c r="D89" s="34"/>
      <c r="E89" s="34">
        <f t="shared" si="9"/>
        <v>12000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8"/>
        <v>12000</v>
      </c>
    </row>
    <row r="90" spans="1:19" ht="12.75" customHeight="1" x14ac:dyDescent="0.2">
      <c r="A90" s="31">
        <v>274</v>
      </c>
      <c r="B90" s="32" t="s">
        <v>150</v>
      </c>
      <c r="C90" s="34">
        <v>5000</v>
      </c>
      <c r="D90" s="34"/>
      <c r="E90" s="34">
        <f t="shared" si="9"/>
        <v>5000</v>
      </c>
      <c r="F90" s="34">
        <v>0</v>
      </c>
      <c r="G90" s="34">
        <v>0</v>
      </c>
      <c r="H90" s="34">
        <v>870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870</v>
      </c>
      <c r="S90" s="35">
        <f t="shared" si="8"/>
        <v>4130</v>
      </c>
    </row>
    <row r="91" spans="1:19" ht="12.75" customHeight="1" x14ac:dyDescent="0.2">
      <c r="A91" s="31">
        <v>275</v>
      </c>
      <c r="B91" s="32" t="s">
        <v>198</v>
      </c>
      <c r="C91" s="34">
        <v>0</v>
      </c>
      <c r="D91" s="34">
        <v>15000</v>
      </c>
      <c r="E91" s="34">
        <f t="shared" si="9"/>
        <v>15000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5100</v>
      </c>
      <c r="N91" s="34"/>
      <c r="O91" s="34"/>
      <c r="P91" s="34"/>
      <c r="Q91" s="34"/>
      <c r="R91" s="34">
        <f t="shared" si="6"/>
        <v>5100</v>
      </c>
      <c r="S91" s="35">
        <f t="shared" si="8"/>
        <v>9900</v>
      </c>
    </row>
    <row r="92" spans="1:19" ht="12.75" customHeight="1" x14ac:dyDescent="0.2">
      <c r="A92" s="31" t="s">
        <v>151</v>
      </c>
      <c r="B92" s="32" t="s">
        <v>152</v>
      </c>
      <c r="C92" s="34">
        <v>15000</v>
      </c>
      <c r="D92" s="34"/>
      <c r="E92" s="34">
        <f t="shared" si="9"/>
        <v>15000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152.5</v>
      </c>
      <c r="L92" s="34">
        <v>8497.9599999999991</v>
      </c>
      <c r="M92" s="34">
        <v>954.75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9605.2099999999991</v>
      </c>
      <c r="S92" s="35">
        <f t="shared" si="8"/>
        <v>5394.7900000000009</v>
      </c>
    </row>
    <row r="93" spans="1:19" ht="12.75" customHeight="1" x14ac:dyDescent="0.2">
      <c r="A93" s="31" t="s">
        <v>153</v>
      </c>
      <c r="B93" s="32" t="s">
        <v>154</v>
      </c>
      <c r="C93" s="34">
        <v>76000</v>
      </c>
      <c r="D93" s="34">
        <v>-51000</v>
      </c>
      <c r="E93" s="34">
        <f t="shared" si="9"/>
        <v>25000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3402.5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6"/>
        <v>3402.5</v>
      </c>
      <c r="S93" s="35">
        <f t="shared" si="8"/>
        <v>21597.5</v>
      </c>
    </row>
    <row r="94" spans="1:19" ht="12.75" customHeight="1" x14ac:dyDescent="0.2">
      <c r="A94" s="31" t="s">
        <v>155</v>
      </c>
      <c r="B94" s="32" t="s">
        <v>156</v>
      </c>
      <c r="C94" s="34">
        <v>31600</v>
      </c>
      <c r="D94" s="34"/>
      <c r="E94" s="34">
        <f t="shared" si="9"/>
        <v>31600</v>
      </c>
      <c r="F94" s="34">
        <v>0</v>
      </c>
      <c r="G94" s="34">
        <v>0</v>
      </c>
      <c r="H94" s="34">
        <v>0</v>
      </c>
      <c r="I94" s="34">
        <v>120</v>
      </c>
      <c r="J94" s="34">
        <v>0</v>
      </c>
      <c r="K94" s="34">
        <v>0</v>
      </c>
      <c r="L94" s="34">
        <v>9120</v>
      </c>
      <c r="M94" s="34">
        <v>359.99</v>
      </c>
      <c r="N94" s="34">
        <v>0</v>
      </c>
      <c r="O94" s="34">
        <v>0</v>
      </c>
      <c r="P94" s="34">
        <v>0</v>
      </c>
      <c r="Q94" s="34">
        <v>0</v>
      </c>
      <c r="R94" s="34">
        <f t="shared" ref="R94:R116" si="10">SUM(F94:Q94)</f>
        <v>9599.99</v>
      </c>
      <c r="S94" s="35">
        <f t="shared" si="8"/>
        <v>22000.010000000002</v>
      </c>
    </row>
    <row r="95" spans="1:19" ht="12.75" customHeight="1" x14ac:dyDescent="0.2">
      <c r="A95" s="31">
        <v>289</v>
      </c>
      <c r="B95" s="32" t="s">
        <v>157</v>
      </c>
      <c r="C95" s="34">
        <v>20000</v>
      </c>
      <c r="D95" s="34"/>
      <c r="E95" s="34">
        <f t="shared" si="9"/>
        <v>20000</v>
      </c>
      <c r="F95" s="34">
        <v>0</v>
      </c>
      <c r="G95" s="34">
        <v>0</v>
      </c>
      <c r="H95" s="34">
        <v>0</v>
      </c>
      <c r="I95" s="34">
        <v>182.73</v>
      </c>
      <c r="J95" s="34">
        <v>0</v>
      </c>
      <c r="K95" s="34">
        <v>55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0"/>
        <v>237.73</v>
      </c>
      <c r="S95" s="35">
        <f t="shared" si="8"/>
        <v>19762.27</v>
      </c>
    </row>
    <row r="96" spans="1:19" ht="12.75" customHeight="1" x14ac:dyDescent="0.2">
      <c r="A96" s="31" t="s">
        <v>158</v>
      </c>
      <c r="B96" s="32" t="s">
        <v>159</v>
      </c>
      <c r="C96" s="34">
        <v>19576</v>
      </c>
      <c r="D96" s="34"/>
      <c r="E96" s="34">
        <f t="shared" si="9"/>
        <v>19576</v>
      </c>
      <c r="F96" s="34">
        <v>96</v>
      </c>
      <c r="G96" s="34">
        <v>380</v>
      </c>
      <c r="H96" s="34">
        <v>8978.75</v>
      </c>
      <c r="I96" s="34">
        <v>598.23</v>
      </c>
      <c r="J96" s="34">
        <v>240</v>
      </c>
      <c r="K96" s="34">
        <v>25</v>
      </c>
      <c r="L96" s="34">
        <v>180</v>
      </c>
      <c r="M96" s="34">
        <v>310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0"/>
        <v>10807.98</v>
      </c>
      <c r="S96" s="35">
        <f t="shared" si="8"/>
        <v>8768.02</v>
      </c>
    </row>
    <row r="97" spans="1:19" ht="12.75" customHeight="1" x14ac:dyDescent="0.2">
      <c r="A97" s="31" t="s">
        <v>160</v>
      </c>
      <c r="B97" s="32" t="s">
        <v>161</v>
      </c>
      <c r="C97" s="34">
        <v>18390</v>
      </c>
      <c r="D97" s="34"/>
      <c r="E97" s="34">
        <f t="shared" si="9"/>
        <v>18390</v>
      </c>
      <c r="F97" s="34">
        <v>1090</v>
      </c>
      <c r="G97" s="34">
        <v>321.8</v>
      </c>
      <c r="H97" s="34">
        <v>595.79999999999995</v>
      </c>
      <c r="I97" s="34">
        <v>123.6</v>
      </c>
      <c r="J97" s="34">
        <v>121.2</v>
      </c>
      <c r="K97" s="34">
        <v>742.4</v>
      </c>
      <c r="L97" s="34">
        <v>0</v>
      </c>
      <c r="M97" s="34">
        <v>239.75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0"/>
        <v>3234.5499999999997</v>
      </c>
      <c r="S97" s="35">
        <f t="shared" si="8"/>
        <v>15155.45</v>
      </c>
    </row>
    <row r="98" spans="1:19" ht="12.75" customHeight="1" x14ac:dyDescent="0.2">
      <c r="A98" s="31">
        <v>294</v>
      </c>
      <c r="B98" s="32" t="s">
        <v>199</v>
      </c>
      <c r="C98" s="34">
        <v>0</v>
      </c>
      <c r="D98" s="34">
        <v>5700</v>
      </c>
      <c r="E98" s="34">
        <f t="shared" si="9"/>
        <v>5700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1699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0"/>
        <v>1699</v>
      </c>
      <c r="S98" s="35">
        <f t="shared" si="8"/>
        <v>4001</v>
      </c>
    </row>
    <row r="99" spans="1:19" ht="12.75" customHeight="1" x14ac:dyDescent="0.2">
      <c r="A99" s="31">
        <v>295</v>
      </c>
      <c r="B99" s="32" t="s">
        <v>162</v>
      </c>
      <c r="C99" s="34">
        <v>0</v>
      </c>
      <c r="D99" s="34">
        <v>25000</v>
      </c>
      <c r="E99" s="34">
        <f t="shared" si="9"/>
        <v>25000</v>
      </c>
      <c r="F99" s="34">
        <v>0</v>
      </c>
      <c r="G99" s="34">
        <v>0</v>
      </c>
      <c r="H99" s="34">
        <v>0</v>
      </c>
      <c r="I99" s="34">
        <v>0</v>
      </c>
      <c r="J99" s="34">
        <v>1120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0"/>
        <v>1120</v>
      </c>
      <c r="S99" s="35">
        <f t="shared" si="8"/>
        <v>23880</v>
      </c>
    </row>
    <row r="100" spans="1:19" ht="12.75" customHeight="1" x14ac:dyDescent="0.2">
      <c r="A100" s="31" t="s">
        <v>163</v>
      </c>
      <c r="B100" s="32" t="s">
        <v>164</v>
      </c>
      <c r="C100" s="34">
        <v>4680</v>
      </c>
      <c r="D100" s="34"/>
      <c r="E100" s="34">
        <f t="shared" si="9"/>
        <v>4680</v>
      </c>
      <c r="F100" s="34">
        <v>0</v>
      </c>
      <c r="G100" s="34">
        <v>949.05</v>
      </c>
      <c r="H100" s="34">
        <v>0</v>
      </c>
      <c r="I100" s="34">
        <v>0</v>
      </c>
      <c r="J100" s="34">
        <v>0</v>
      </c>
      <c r="K100" s="34">
        <v>19.54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0"/>
        <v>968.58999999999992</v>
      </c>
      <c r="S100" s="35">
        <f t="shared" si="8"/>
        <v>3711.41</v>
      </c>
    </row>
    <row r="101" spans="1:19" ht="12.75" customHeight="1" x14ac:dyDescent="0.2">
      <c r="A101" s="31" t="s">
        <v>165</v>
      </c>
      <c r="B101" s="32" t="s">
        <v>166</v>
      </c>
      <c r="C101" s="34">
        <v>86000</v>
      </c>
      <c r="D101" s="34">
        <v>22500</v>
      </c>
      <c r="E101" s="34">
        <f t="shared" si="9"/>
        <v>108500</v>
      </c>
      <c r="F101" s="34">
        <v>0</v>
      </c>
      <c r="G101" s="34">
        <v>0</v>
      </c>
      <c r="H101" s="34">
        <v>2394.48</v>
      </c>
      <c r="I101" s="34">
        <v>229.93</v>
      </c>
      <c r="J101" s="34">
        <v>232.5</v>
      </c>
      <c r="K101" s="34">
        <v>556.76</v>
      </c>
      <c r="L101" s="34">
        <v>1045.92</v>
      </c>
      <c r="M101" s="34">
        <v>82735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0"/>
        <v>87194.59</v>
      </c>
      <c r="S101" s="35">
        <f t="shared" si="8"/>
        <v>21305.410000000003</v>
      </c>
    </row>
    <row r="102" spans="1:19" ht="12.75" customHeight="1" x14ac:dyDescent="0.2">
      <c r="A102" s="31" t="s">
        <v>167</v>
      </c>
      <c r="B102" s="32" t="s">
        <v>168</v>
      </c>
      <c r="C102" s="34">
        <v>50000</v>
      </c>
      <c r="D102" s="34"/>
      <c r="E102" s="34">
        <f t="shared" si="9"/>
        <v>50000</v>
      </c>
      <c r="F102" s="34">
        <v>0</v>
      </c>
      <c r="G102" s="34">
        <v>0</v>
      </c>
      <c r="H102" s="34">
        <v>368</v>
      </c>
      <c r="I102" s="34">
        <v>11985</v>
      </c>
      <c r="J102" s="34">
        <v>6108</v>
      </c>
      <c r="K102" s="34">
        <v>1174.49</v>
      </c>
      <c r="L102" s="34">
        <v>646.15</v>
      </c>
      <c r="M102" s="34">
        <v>12500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0"/>
        <v>32781.64</v>
      </c>
      <c r="S102" s="35">
        <f t="shared" si="8"/>
        <v>17218.36</v>
      </c>
    </row>
    <row r="103" spans="1:19" ht="12.75" customHeight="1" x14ac:dyDescent="0.2">
      <c r="A103" s="31" t="s">
        <v>169</v>
      </c>
      <c r="B103" s="32" t="s">
        <v>170</v>
      </c>
      <c r="C103" s="34">
        <v>12600</v>
      </c>
      <c r="D103" s="34">
        <v>15000</v>
      </c>
      <c r="E103" s="34">
        <f t="shared" si="9"/>
        <v>27600</v>
      </c>
      <c r="F103" s="34">
        <v>345</v>
      </c>
      <c r="G103" s="34">
        <v>2750</v>
      </c>
      <c r="H103" s="34">
        <v>0</v>
      </c>
      <c r="I103" s="34">
        <v>0</v>
      </c>
      <c r="J103" s="34">
        <v>0</v>
      </c>
      <c r="K103" s="34">
        <v>191.69</v>
      </c>
      <c r="L103" s="34">
        <v>6933.75</v>
      </c>
      <c r="M103" s="34">
        <v>12385.75</v>
      </c>
      <c r="N103" s="34">
        <v>0</v>
      </c>
      <c r="O103" s="34">
        <v>0</v>
      </c>
      <c r="P103" s="34">
        <v>0</v>
      </c>
      <c r="Q103" s="34">
        <v>0</v>
      </c>
      <c r="R103" s="34">
        <f t="shared" si="10"/>
        <v>22606.190000000002</v>
      </c>
      <c r="S103" s="35">
        <f t="shared" si="8"/>
        <v>4993.8099999999977</v>
      </c>
    </row>
    <row r="104" spans="1:19" ht="12.75" customHeight="1" x14ac:dyDescent="0.2">
      <c r="A104" s="39"/>
      <c r="B104" s="40" t="s">
        <v>171</v>
      </c>
      <c r="C104" s="41">
        <f>SUM(C67:C103)</f>
        <v>1344000</v>
      </c>
      <c r="D104" s="41"/>
      <c r="E104" s="41">
        <f>SUM(E67:E103)</f>
        <v>1331200</v>
      </c>
      <c r="F104" s="41">
        <f>SUM(F67:F103)</f>
        <v>7691.21</v>
      </c>
      <c r="G104" s="41">
        <f>SUM(G67:G103)</f>
        <v>7873.01</v>
      </c>
      <c r="H104" s="41">
        <f>SUM(H67:H103)</f>
        <v>32685.55</v>
      </c>
      <c r="I104" s="41">
        <f>SUM(I67:I103)</f>
        <v>129820.03</v>
      </c>
      <c r="J104" s="41">
        <f t="shared" ref="J104:Q104" si="11">SUM(J67:J103)</f>
        <v>18671.940000000002</v>
      </c>
      <c r="K104" s="41">
        <f t="shared" si="11"/>
        <v>20265.09</v>
      </c>
      <c r="L104" s="41">
        <f t="shared" si="11"/>
        <v>35182.870000000003</v>
      </c>
      <c r="M104" s="41">
        <f t="shared" si="11"/>
        <v>198644.96000000002</v>
      </c>
      <c r="N104" s="41">
        <f t="shared" si="11"/>
        <v>0</v>
      </c>
      <c r="O104" s="41">
        <f t="shared" si="11"/>
        <v>0</v>
      </c>
      <c r="P104" s="41">
        <f t="shared" si="11"/>
        <v>0</v>
      </c>
      <c r="Q104" s="41">
        <f t="shared" si="11"/>
        <v>0</v>
      </c>
      <c r="R104" s="41">
        <f t="shared" si="10"/>
        <v>450834.66000000003</v>
      </c>
      <c r="S104" s="42">
        <f>SUM(S67:S103)</f>
        <v>880365.34000000008</v>
      </c>
    </row>
    <row r="105" spans="1:19" ht="7.5" customHeight="1" x14ac:dyDescent="0.2">
      <c r="A105" s="31"/>
      <c r="B105" s="65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66"/>
    </row>
    <row r="106" spans="1:19" ht="12.75" customHeight="1" x14ac:dyDescent="0.2">
      <c r="A106" s="31" t="s">
        <v>172</v>
      </c>
      <c r="B106" s="32" t="s">
        <v>173</v>
      </c>
      <c r="C106" s="34">
        <v>93800</v>
      </c>
      <c r="D106" s="34">
        <v>125000</v>
      </c>
      <c r="E106" s="34">
        <f>+C106+D106</f>
        <v>218800</v>
      </c>
      <c r="F106" s="34">
        <v>3850</v>
      </c>
      <c r="G106" s="34">
        <v>0</v>
      </c>
      <c r="H106" s="34">
        <v>3800</v>
      </c>
      <c r="I106" s="34">
        <v>0</v>
      </c>
      <c r="J106" s="34">
        <v>8480</v>
      </c>
      <c r="K106" s="34">
        <v>0</v>
      </c>
      <c r="L106" s="34">
        <v>0</v>
      </c>
      <c r="M106" s="34">
        <v>3900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0"/>
        <v>20030</v>
      </c>
      <c r="S106" s="35">
        <f t="shared" ref="S106:S111" si="12">+E106-R106</f>
        <v>198770</v>
      </c>
    </row>
    <row r="107" spans="1:19" ht="12.75" customHeight="1" x14ac:dyDescent="0.2">
      <c r="A107" s="31" t="s">
        <v>174</v>
      </c>
      <c r="B107" s="32" t="s">
        <v>175</v>
      </c>
      <c r="C107" s="34">
        <v>24000</v>
      </c>
      <c r="D107" s="34"/>
      <c r="E107" s="34">
        <f t="shared" ref="E107:E111" si="13">+C107+D107</f>
        <v>24000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0"/>
        <v>0</v>
      </c>
      <c r="S107" s="35">
        <f t="shared" si="12"/>
        <v>24000</v>
      </c>
    </row>
    <row r="108" spans="1:19" ht="12.75" customHeight="1" x14ac:dyDescent="0.2">
      <c r="A108" s="31">
        <v>325</v>
      </c>
      <c r="B108" s="36" t="s">
        <v>176</v>
      </c>
      <c r="C108" s="34">
        <v>580000</v>
      </c>
      <c r="D108" s="34">
        <v>-325000</v>
      </c>
      <c r="E108" s="34">
        <f t="shared" si="13"/>
        <v>255000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0"/>
        <v>0</v>
      </c>
      <c r="S108" s="35">
        <f t="shared" si="12"/>
        <v>255000</v>
      </c>
    </row>
    <row r="109" spans="1:19" ht="12.75" customHeight="1" x14ac:dyDescent="0.2">
      <c r="A109" s="31" t="s">
        <v>177</v>
      </c>
      <c r="B109" s="32" t="s">
        <v>178</v>
      </c>
      <c r="C109" s="34">
        <v>18000</v>
      </c>
      <c r="D109" s="34"/>
      <c r="E109" s="34">
        <f t="shared" si="13"/>
        <v>18000</v>
      </c>
      <c r="F109" s="34">
        <v>0</v>
      </c>
      <c r="G109" s="34">
        <v>0</v>
      </c>
      <c r="H109" s="34">
        <v>1350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0"/>
        <v>1350</v>
      </c>
      <c r="S109" s="35">
        <f t="shared" si="12"/>
        <v>16650</v>
      </c>
    </row>
    <row r="110" spans="1:19" ht="12.75" customHeight="1" x14ac:dyDescent="0.2">
      <c r="A110" s="31" t="s">
        <v>179</v>
      </c>
      <c r="B110" s="32" t="s">
        <v>180</v>
      </c>
      <c r="C110" s="34">
        <v>140000</v>
      </c>
      <c r="D110" s="34"/>
      <c r="E110" s="34">
        <f t="shared" si="13"/>
        <v>140000</v>
      </c>
      <c r="F110" s="34">
        <v>0</v>
      </c>
      <c r="G110" s="34">
        <v>0</v>
      </c>
      <c r="H110" s="34">
        <v>6950</v>
      </c>
      <c r="I110" s="34">
        <v>31360</v>
      </c>
      <c r="J110" s="34">
        <v>24420</v>
      </c>
      <c r="K110" s="34">
        <v>4700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0"/>
        <v>67430</v>
      </c>
      <c r="S110" s="35">
        <f t="shared" si="12"/>
        <v>72570</v>
      </c>
    </row>
    <row r="111" spans="1:19" ht="12.75" customHeight="1" x14ac:dyDescent="0.2">
      <c r="A111" s="31" t="s">
        <v>181</v>
      </c>
      <c r="B111" s="32" t="s">
        <v>182</v>
      </c>
      <c r="C111" s="34">
        <v>180000</v>
      </c>
      <c r="D111" s="34">
        <v>200000</v>
      </c>
      <c r="E111" s="34">
        <f t="shared" si="13"/>
        <v>380000</v>
      </c>
      <c r="F111" s="34">
        <v>1060</v>
      </c>
      <c r="G111" s="34">
        <v>1290</v>
      </c>
      <c r="H111" s="34">
        <v>0</v>
      </c>
      <c r="I111" s="34">
        <v>20580</v>
      </c>
      <c r="J111" s="34">
        <v>4775</v>
      </c>
      <c r="K111" s="34">
        <v>43933.51</v>
      </c>
      <c r="L111" s="34">
        <v>0</v>
      </c>
      <c r="M111" s="34">
        <v>6390</v>
      </c>
      <c r="N111" s="34">
        <v>0</v>
      </c>
      <c r="O111" s="34">
        <v>0</v>
      </c>
      <c r="P111" s="34">
        <v>0</v>
      </c>
      <c r="Q111" s="34">
        <v>0</v>
      </c>
      <c r="R111" s="34">
        <f t="shared" si="10"/>
        <v>78028.510000000009</v>
      </c>
      <c r="S111" s="35">
        <f t="shared" si="12"/>
        <v>301971.49</v>
      </c>
    </row>
    <row r="112" spans="1:19" ht="12.75" customHeight="1" x14ac:dyDescent="0.2">
      <c r="A112" s="39"/>
      <c r="B112" s="40" t="s">
        <v>183</v>
      </c>
      <c r="C112" s="41">
        <f t="shared" ref="C112:Q112" si="14">SUM(C106:C111)</f>
        <v>1035800</v>
      </c>
      <c r="D112" s="41"/>
      <c r="E112" s="41">
        <f>SUM(E106:E111)</f>
        <v>1035800</v>
      </c>
      <c r="F112" s="41">
        <f t="shared" si="14"/>
        <v>4910</v>
      </c>
      <c r="G112" s="41">
        <f t="shared" si="14"/>
        <v>1290</v>
      </c>
      <c r="H112" s="41">
        <f t="shared" si="14"/>
        <v>12100</v>
      </c>
      <c r="I112" s="41">
        <f t="shared" si="14"/>
        <v>51940</v>
      </c>
      <c r="J112" s="41">
        <f t="shared" si="14"/>
        <v>37675</v>
      </c>
      <c r="K112" s="41">
        <f t="shared" si="14"/>
        <v>48633.51</v>
      </c>
      <c r="L112" s="41">
        <f t="shared" si="14"/>
        <v>0</v>
      </c>
      <c r="M112" s="41">
        <f t="shared" si="14"/>
        <v>10290</v>
      </c>
      <c r="N112" s="41">
        <f t="shared" si="14"/>
        <v>0</v>
      </c>
      <c r="O112" s="41">
        <f t="shared" si="14"/>
        <v>0</v>
      </c>
      <c r="P112" s="41">
        <f t="shared" si="14"/>
        <v>0</v>
      </c>
      <c r="Q112" s="41">
        <f t="shared" si="14"/>
        <v>0</v>
      </c>
      <c r="R112" s="41">
        <f t="shared" si="10"/>
        <v>166838.51</v>
      </c>
      <c r="S112" s="42">
        <f>SUM(S106:S111)</f>
        <v>868961.49</v>
      </c>
    </row>
    <row r="113" spans="1:19" ht="12.75" customHeight="1" x14ac:dyDescent="0.2">
      <c r="A113" s="31" t="s">
        <v>184</v>
      </c>
      <c r="B113" s="32" t="s">
        <v>185</v>
      </c>
      <c r="C113" s="34">
        <v>610000</v>
      </c>
      <c r="D113" s="34"/>
      <c r="E113" s="34">
        <f>+C113+D113</f>
        <v>610000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278726.71000000002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0"/>
        <v>278726.71000000002</v>
      </c>
      <c r="S113" s="35">
        <f>+E113-R113</f>
        <v>331273.28999999998</v>
      </c>
    </row>
    <row r="114" spans="1:19" ht="12.75" customHeight="1" x14ac:dyDescent="0.2">
      <c r="A114" s="31" t="s">
        <v>186</v>
      </c>
      <c r="B114" s="32" t="s">
        <v>187</v>
      </c>
      <c r="C114" s="34">
        <v>296250</v>
      </c>
      <c r="D114" s="34"/>
      <c r="E114" s="34">
        <f t="shared" ref="E114:E115" si="15">+C114+D114</f>
        <v>296250</v>
      </c>
      <c r="F114" s="34">
        <v>0</v>
      </c>
      <c r="G114" s="34">
        <v>3604.91</v>
      </c>
      <c r="H114" s="34">
        <v>0</v>
      </c>
      <c r="I114" s="34">
        <v>0</v>
      </c>
      <c r="J114" s="34">
        <v>0</v>
      </c>
      <c r="K114" s="34">
        <v>0</v>
      </c>
      <c r="L114" s="34">
        <v>88429.23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0"/>
        <v>92034.14</v>
      </c>
      <c r="S114" s="35">
        <f>+E114-R114</f>
        <v>204215.86</v>
      </c>
    </row>
    <row r="115" spans="1:19" ht="12.75" customHeight="1" x14ac:dyDescent="0.2">
      <c r="A115" s="31" t="s">
        <v>188</v>
      </c>
      <c r="B115" s="32" t="s">
        <v>189</v>
      </c>
      <c r="C115" s="34">
        <v>43750</v>
      </c>
      <c r="D115" s="34"/>
      <c r="E115" s="34">
        <f t="shared" si="15"/>
        <v>43750</v>
      </c>
      <c r="F115" s="34">
        <v>0</v>
      </c>
      <c r="G115" s="34">
        <v>0</v>
      </c>
      <c r="H115" s="34">
        <v>43750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10"/>
        <v>43750</v>
      </c>
      <c r="S115" s="35">
        <f>+E115-R115</f>
        <v>0</v>
      </c>
    </row>
    <row r="116" spans="1:19" ht="12.75" customHeight="1" thickBot="1" x14ac:dyDescent="0.25">
      <c r="A116" s="39"/>
      <c r="B116" s="40" t="s">
        <v>190</v>
      </c>
      <c r="C116" s="43">
        <f>SUM(C113:C115)</f>
        <v>950000</v>
      </c>
      <c r="D116" s="43"/>
      <c r="E116" s="43">
        <f>SUM(E113:E115)</f>
        <v>950000</v>
      </c>
      <c r="F116" s="43">
        <f>SUM(F113:F115)</f>
        <v>0</v>
      </c>
      <c r="G116" s="43">
        <f>SUM(G113:G115)</f>
        <v>3604.91</v>
      </c>
      <c r="H116" s="43">
        <f t="shared" ref="H116:Q116" si="16">SUM(H113:H115)</f>
        <v>43750</v>
      </c>
      <c r="I116" s="43">
        <f t="shared" si="16"/>
        <v>0</v>
      </c>
      <c r="J116" s="43">
        <f t="shared" si="16"/>
        <v>0</v>
      </c>
      <c r="K116" s="43">
        <f t="shared" si="16"/>
        <v>0</v>
      </c>
      <c r="L116" s="43">
        <f t="shared" si="16"/>
        <v>367155.94</v>
      </c>
      <c r="M116" s="43">
        <f t="shared" si="16"/>
        <v>0</v>
      </c>
      <c r="N116" s="43">
        <f t="shared" si="16"/>
        <v>0</v>
      </c>
      <c r="O116" s="43">
        <f t="shared" si="16"/>
        <v>0</v>
      </c>
      <c r="P116" s="43">
        <f t="shared" si="16"/>
        <v>0</v>
      </c>
      <c r="Q116" s="43">
        <f t="shared" si="16"/>
        <v>0</v>
      </c>
      <c r="R116" s="43">
        <f t="shared" si="10"/>
        <v>414510.85</v>
      </c>
      <c r="S116" s="44">
        <f>SUM(S113:S115)</f>
        <v>535489.14999999991</v>
      </c>
    </row>
    <row r="117" spans="1:19" ht="12.75" customHeight="1" thickBot="1" x14ac:dyDescent="0.25">
      <c r="A117" s="45"/>
      <c r="B117" s="46" t="s">
        <v>191</v>
      </c>
      <c r="C117" s="47">
        <f>C112+C104+C66+C35+C116</f>
        <v>17500000</v>
      </c>
      <c r="D117" s="47"/>
      <c r="E117" s="47">
        <f>E112+E104+E66+E35+E116</f>
        <v>17500000</v>
      </c>
      <c r="F117" s="47">
        <f>F112+F104+F66+F35+F116</f>
        <v>808029.00999999989</v>
      </c>
      <c r="G117" s="47">
        <f t="shared" ref="G117:Q117" si="17">G112+G104+G66+G35+G116</f>
        <v>948477.78999999992</v>
      </c>
      <c r="H117" s="47">
        <f t="shared" si="17"/>
        <v>1721137.02</v>
      </c>
      <c r="I117" s="47">
        <f t="shared" si="17"/>
        <v>988813.91</v>
      </c>
      <c r="J117" s="47">
        <f t="shared" si="17"/>
        <v>889249.36999999988</v>
      </c>
      <c r="K117" s="47">
        <f>K112+K104+K66+K35+K116</f>
        <v>737670.05999999994</v>
      </c>
      <c r="L117" s="47">
        <f t="shared" si="17"/>
        <v>1727606.3</v>
      </c>
      <c r="M117" s="47">
        <f t="shared" si="17"/>
        <v>1327665.92</v>
      </c>
      <c r="N117" s="47">
        <f t="shared" si="17"/>
        <v>0</v>
      </c>
      <c r="O117" s="47">
        <f t="shared" si="17"/>
        <v>0</v>
      </c>
      <c r="P117" s="47">
        <f t="shared" si="17"/>
        <v>0</v>
      </c>
      <c r="Q117" s="47">
        <f t="shared" si="17"/>
        <v>0</v>
      </c>
      <c r="R117" s="47">
        <f>SUM(F117:Q117)</f>
        <v>9148649.379999999</v>
      </c>
      <c r="S117" s="48">
        <f>S112+S104+S66+S35+S116</f>
        <v>8351350.620000001</v>
      </c>
    </row>
    <row r="118" spans="1:19" ht="12.75" customHeight="1" x14ac:dyDescent="0.2">
      <c r="A118" s="49"/>
      <c r="B118" s="32"/>
      <c r="C118" s="34"/>
      <c r="D118" s="34"/>
      <c r="E118" s="34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1"/>
      <c r="S118" s="50"/>
    </row>
    <row r="119" spans="1:19" ht="12.75" customHeight="1" x14ac:dyDescent="0.2">
      <c r="A119" s="49"/>
      <c r="B119" s="32"/>
      <c r="C119" s="34"/>
      <c r="D119" s="34"/>
      <c r="E119" s="34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1"/>
      <c r="S119" s="50"/>
    </row>
    <row r="120" spans="1:19" ht="12.75" customHeight="1" x14ac:dyDescent="0.2">
      <c r="A120" s="49"/>
      <c r="B120" s="32"/>
      <c r="C120" s="34"/>
      <c r="D120" s="34"/>
      <c r="E120" s="34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1"/>
      <c r="S120" s="50"/>
    </row>
    <row r="121" spans="1:19" ht="12.75" customHeight="1" x14ac:dyDescent="0.2">
      <c r="A121" s="52"/>
      <c r="B121" s="51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29"/>
      <c r="O121" s="50"/>
      <c r="P121" s="50"/>
      <c r="Q121" s="50"/>
      <c r="R121" s="50"/>
      <c r="S121" s="50"/>
    </row>
    <row r="122" spans="1:19" ht="12.75" customHeight="1" x14ac:dyDescent="0.2">
      <c r="A122" s="52"/>
      <c r="B122" s="51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29"/>
      <c r="O122" s="50"/>
      <c r="P122" s="50"/>
      <c r="Q122" s="50"/>
      <c r="R122" s="50"/>
      <c r="S122" s="50"/>
    </row>
    <row r="123" spans="1:19" ht="12.75" customHeight="1" x14ac:dyDescent="0.2">
      <c r="A123" s="52"/>
      <c r="B123" s="51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29"/>
      <c r="O123" s="50"/>
      <c r="P123" s="50"/>
      <c r="Q123" s="50"/>
      <c r="R123" s="50"/>
      <c r="S123" s="50"/>
    </row>
    <row r="124" spans="1:19" ht="12.75" customHeight="1" x14ac:dyDescent="0.2">
      <c r="A124" s="52"/>
      <c r="B124" s="51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29"/>
      <c r="O124" s="50"/>
      <c r="P124" s="50"/>
      <c r="Q124" s="50"/>
      <c r="R124" s="50"/>
      <c r="S124" s="50"/>
    </row>
    <row r="125" spans="1:19" ht="12.75" customHeight="1" x14ac:dyDescent="0.25">
      <c r="A125" s="53"/>
      <c r="B125" s="67" t="s">
        <v>194</v>
      </c>
      <c r="C125" s="68"/>
      <c r="D125" s="68"/>
      <c r="E125" s="68"/>
      <c r="F125" s="68"/>
      <c r="G125" s="69" t="s">
        <v>195</v>
      </c>
      <c r="H125" s="69"/>
      <c r="I125" s="69"/>
      <c r="J125" s="69"/>
      <c r="K125" s="69"/>
      <c r="L125" s="50"/>
      <c r="M125" s="50"/>
      <c r="N125" s="34"/>
      <c r="O125" s="50"/>
      <c r="P125" s="50"/>
      <c r="Q125" s="50"/>
      <c r="R125" s="50"/>
      <c r="S125" s="51"/>
    </row>
    <row r="126" spans="1:19" ht="12.75" customHeight="1" x14ac:dyDescent="0.25">
      <c r="A126" s="52"/>
      <c r="B126" s="67" t="s">
        <v>192</v>
      </c>
      <c r="C126" s="68"/>
      <c r="D126" s="68"/>
      <c r="E126" s="70"/>
      <c r="F126" s="68"/>
      <c r="G126" s="69" t="s">
        <v>196</v>
      </c>
      <c r="H126" s="69"/>
      <c r="I126" s="69"/>
      <c r="J126" s="69"/>
      <c r="K126" s="69"/>
      <c r="L126" s="50"/>
      <c r="M126" s="50"/>
      <c r="N126" s="50"/>
      <c r="O126" s="50"/>
      <c r="P126" s="50"/>
      <c r="Q126" s="50"/>
      <c r="R126" s="50"/>
      <c r="S126" s="50"/>
    </row>
  </sheetData>
  <sortState ref="A99:O104">
    <sortCondition ref="A99:A104"/>
  </sortState>
  <mergeCells count="8">
    <mergeCell ref="A15:S15"/>
    <mergeCell ref="G125:K125"/>
    <mergeCell ref="G126:K126"/>
    <mergeCell ref="B2:Q2"/>
    <mergeCell ref="B3:Q3"/>
    <mergeCell ref="B4:Q4"/>
    <mergeCell ref="A13:S13"/>
    <mergeCell ref="A14:S1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2022-09-09T21:17:47Z</dcterms:modified>
</cp:coreProperties>
</file>