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LOGIS006\Información Pública 2023\Publicaciones 2023\1 Enero 2023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K113" i="2" l="1"/>
  <c r="I113" i="2"/>
  <c r="C113" i="2"/>
  <c r="S112" i="2"/>
  <c r="S113" i="2" s="1"/>
  <c r="R112" i="2"/>
  <c r="E112" i="2"/>
  <c r="E113" i="2" s="1"/>
  <c r="Q111" i="2"/>
  <c r="Q113" i="2" s="1"/>
  <c r="Q114" i="2" s="1"/>
  <c r="P111" i="2"/>
  <c r="P113" i="2" s="1"/>
  <c r="O111" i="2"/>
  <c r="O113" i="2" s="1"/>
  <c r="N111" i="2"/>
  <c r="N113" i="2" s="1"/>
  <c r="M111" i="2"/>
  <c r="M113" i="2" s="1"/>
  <c r="L111" i="2"/>
  <c r="K111" i="2"/>
  <c r="J111" i="2"/>
  <c r="J113" i="2" s="1"/>
  <c r="I111" i="2"/>
  <c r="H111" i="2"/>
  <c r="G111" i="2"/>
  <c r="F111" i="2"/>
  <c r="R111" i="2" s="1"/>
  <c r="C111" i="2"/>
  <c r="R110" i="2"/>
  <c r="S110" i="2" s="1"/>
  <c r="E110" i="2"/>
  <c r="R109" i="2"/>
  <c r="E109" i="2"/>
  <c r="S109" i="2" s="1"/>
  <c r="R108" i="2"/>
  <c r="E108" i="2"/>
  <c r="E111" i="2" s="1"/>
  <c r="Q107" i="2"/>
  <c r="P107" i="2"/>
  <c r="O107" i="2"/>
  <c r="O114" i="2" s="1"/>
  <c r="N107" i="2"/>
  <c r="M107" i="2"/>
  <c r="M114" i="2" s="1"/>
  <c r="L107" i="2"/>
  <c r="K107" i="2"/>
  <c r="K114" i="2" s="1"/>
  <c r="J107" i="2"/>
  <c r="I107" i="2"/>
  <c r="I114" i="2" s="1"/>
  <c r="H107" i="2"/>
  <c r="G107" i="2"/>
  <c r="G114" i="2" s="1"/>
  <c r="F107" i="2"/>
  <c r="R107" i="2" s="1"/>
  <c r="C107" i="2"/>
  <c r="S106" i="2"/>
  <c r="R106" i="2"/>
  <c r="E106" i="2"/>
  <c r="R105" i="2"/>
  <c r="S105" i="2" s="1"/>
  <c r="E105" i="2"/>
  <c r="R104" i="2"/>
  <c r="E104" i="2"/>
  <c r="S104" i="2" s="1"/>
  <c r="R103" i="2"/>
  <c r="E103" i="2"/>
  <c r="S103" i="2" s="1"/>
  <c r="S102" i="2"/>
  <c r="R102" i="2"/>
  <c r="E102" i="2"/>
  <c r="E107" i="2" s="1"/>
  <c r="R101" i="2"/>
  <c r="S101" i="2" s="1"/>
  <c r="E101" i="2"/>
  <c r="Q99" i="2"/>
  <c r="P99" i="2"/>
  <c r="O99" i="2"/>
  <c r="N99" i="2"/>
  <c r="M99" i="2"/>
  <c r="L99" i="2"/>
  <c r="K99" i="2"/>
  <c r="J99" i="2"/>
  <c r="I99" i="2"/>
  <c r="H99" i="2"/>
  <c r="G99" i="2"/>
  <c r="F99" i="2"/>
  <c r="R99" i="2" s="1"/>
  <c r="C99" i="2"/>
  <c r="R98" i="2"/>
  <c r="E98" i="2"/>
  <c r="S98" i="2" s="1"/>
  <c r="R97" i="2"/>
  <c r="E97" i="2"/>
  <c r="S97" i="2" s="1"/>
  <c r="S96" i="2"/>
  <c r="R96" i="2"/>
  <c r="E96" i="2"/>
  <c r="R95" i="2"/>
  <c r="S95" i="2" s="1"/>
  <c r="E95" i="2"/>
  <c r="R94" i="2"/>
  <c r="E94" i="2"/>
  <c r="S94" i="2" s="1"/>
  <c r="R93" i="2"/>
  <c r="E93" i="2"/>
  <c r="S93" i="2" s="1"/>
  <c r="S92" i="2"/>
  <c r="R92" i="2"/>
  <c r="E92" i="2"/>
  <c r="R91" i="2"/>
  <c r="S91" i="2" s="1"/>
  <c r="E91" i="2"/>
  <c r="R90" i="2"/>
  <c r="E90" i="2"/>
  <c r="S90" i="2" s="1"/>
  <c r="R89" i="2"/>
  <c r="E89" i="2"/>
  <c r="S89" i="2" s="1"/>
  <c r="S88" i="2"/>
  <c r="R88" i="2"/>
  <c r="E88" i="2"/>
  <c r="R87" i="2"/>
  <c r="S87" i="2" s="1"/>
  <c r="E87" i="2"/>
  <c r="R86" i="2"/>
  <c r="E86" i="2"/>
  <c r="S86" i="2" s="1"/>
  <c r="R85" i="2"/>
  <c r="E85" i="2"/>
  <c r="S85" i="2" s="1"/>
  <c r="S84" i="2"/>
  <c r="R84" i="2"/>
  <c r="E84" i="2"/>
  <c r="R83" i="2"/>
  <c r="S83" i="2" s="1"/>
  <c r="E83" i="2"/>
  <c r="R82" i="2"/>
  <c r="E82" i="2"/>
  <c r="S82" i="2" s="1"/>
  <c r="R81" i="2"/>
  <c r="E81" i="2"/>
  <c r="S81" i="2" s="1"/>
  <c r="S80" i="2"/>
  <c r="R80" i="2"/>
  <c r="E80" i="2"/>
  <c r="R79" i="2"/>
  <c r="S79" i="2" s="1"/>
  <c r="E79" i="2"/>
  <c r="R78" i="2"/>
  <c r="E78" i="2"/>
  <c r="S78" i="2" s="1"/>
  <c r="R77" i="2"/>
  <c r="E77" i="2"/>
  <c r="S77" i="2" s="1"/>
  <c r="S76" i="2"/>
  <c r="R76" i="2"/>
  <c r="E76" i="2"/>
  <c r="R75" i="2"/>
  <c r="S75" i="2" s="1"/>
  <c r="E75" i="2"/>
  <c r="R74" i="2"/>
  <c r="E74" i="2"/>
  <c r="S74" i="2" s="1"/>
  <c r="R73" i="2"/>
  <c r="E73" i="2"/>
  <c r="S73" i="2" s="1"/>
  <c r="S72" i="2"/>
  <c r="R72" i="2"/>
  <c r="E72" i="2"/>
  <c r="R71" i="2"/>
  <c r="S71" i="2" s="1"/>
  <c r="E71" i="2"/>
  <c r="R70" i="2"/>
  <c r="E70" i="2"/>
  <c r="S70" i="2" s="1"/>
  <c r="R69" i="2"/>
  <c r="E69" i="2"/>
  <c r="S69" i="2" s="1"/>
  <c r="S68" i="2"/>
  <c r="R68" i="2"/>
  <c r="E68" i="2"/>
  <c r="R67" i="2"/>
  <c r="S67" i="2" s="1"/>
  <c r="E67" i="2"/>
  <c r="R66" i="2"/>
  <c r="E66" i="2"/>
  <c r="S66" i="2" s="1"/>
  <c r="R65" i="2"/>
  <c r="E65" i="2"/>
  <c r="S65" i="2" s="1"/>
  <c r="S64" i="2"/>
  <c r="S99" i="2" s="1"/>
  <c r="R64" i="2"/>
  <c r="E64" i="2"/>
  <c r="E99" i="2" s="1"/>
  <c r="Q63" i="2"/>
  <c r="P63" i="2"/>
  <c r="P114" i="2" s="1"/>
  <c r="O63" i="2"/>
  <c r="N63" i="2"/>
  <c r="N114" i="2" s="1"/>
  <c r="M63" i="2"/>
  <c r="L63" i="2"/>
  <c r="L114" i="2" s="1"/>
  <c r="K63" i="2"/>
  <c r="J63" i="2"/>
  <c r="J114" i="2" s="1"/>
  <c r="I63" i="2"/>
  <c r="H63" i="2"/>
  <c r="H114" i="2" s="1"/>
  <c r="G63" i="2"/>
  <c r="F63" i="2"/>
  <c r="F114" i="2" s="1"/>
  <c r="C63" i="2"/>
  <c r="C114" i="2" s="1"/>
  <c r="R62" i="2"/>
  <c r="S62" i="2" s="1"/>
  <c r="E62" i="2"/>
  <c r="R61" i="2"/>
  <c r="E61" i="2"/>
  <c r="S61" i="2" s="1"/>
  <c r="R60" i="2"/>
  <c r="E60" i="2"/>
  <c r="S60" i="2" s="1"/>
  <c r="S59" i="2"/>
  <c r="R59" i="2"/>
  <c r="E59" i="2"/>
  <c r="R58" i="2"/>
  <c r="S58" i="2" s="1"/>
  <c r="E58" i="2"/>
  <c r="R57" i="2"/>
  <c r="E57" i="2"/>
  <c r="S57" i="2" s="1"/>
  <c r="R56" i="2"/>
  <c r="E56" i="2"/>
  <c r="S56" i="2" s="1"/>
  <c r="S55" i="2"/>
  <c r="R55" i="2"/>
  <c r="E55" i="2"/>
  <c r="R54" i="2"/>
  <c r="S54" i="2" s="1"/>
  <c r="E54" i="2"/>
  <c r="R53" i="2"/>
  <c r="E53" i="2"/>
  <c r="S53" i="2" s="1"/>
  <c r="R52" i="2"/>
  <c r="E52" i="2"/>
  <c r="S52" i="2" s="1"/>
  <c r="S51" i="2"/>
  <c r="R51" i="2"/>
  <c r="E51" i="2"/>
  <c r="R50" i="2"/>
  <c r="S50" i="2" s="1"/>
  <c r="E50" i="2"/>
  <c r="R49" i="2"/>
  <c r="E49" i="2"/>
  <c r="S49" i="2" s="1"/>
  <c r="R48" i="2"/>
  <c r="E48" i="2"/>
  <c r="S48" i="2" s="1"/>
  <c r="S47" i="2"/>
  <c r="R47" i="2"/>
  <c r="E47" i="2"/>
  <c r="R46" i="2"/>
  <c r="S46" i="2" s="1"/>
  <c r="E46" i="2"/>
  <c r="R45" i="2"/>
  <c r="E45" i="2"/>
  <c r="S45" i="2" s="1"/>
  <c r="R44" i="2"/>
  <c r="E44" i="2"/>
  <c r="S44" i="2" s="1"/>
  <c r="R43" i="2"/>
  <c r="E43" i="2"/>
  <c r="S43" i="2" s="1"/>
  <c r="R42" i="2"/>
  <c r="S42" i="2" s="1"/>
  <c r="E42" i="2"/>
  <c r="R41" i="2"/>
  <c r="E41" i="2"/>
  <c r="S41" i="2" s="1"/>
  <c r="R40" i="2"/>
  <c r="E40" i="2"/>
  <c r="S40" i="2" s="1"/>
  <c r="R39" i="2"/>
  <c r="E39" i="2"/>
  <c r="S39" i="2" s="1"/>
  <c r="R38" i="2"/>
  <c r="S38" i="2" s="1"/>
  <c r="E38" i="2"/>
  <c r="S37" i="2"/>
  <c r="R37" i="2"/>
  <c r="E37" i="2"/>
  <c r="R36" i="2"/>
  <c r="E36" i="2"/>
  <c r="S36" i="2" s="1"/>
  <c r="R35" i="2"/>
  <c r="E35" i="2"/>
  <c r="S35" i="2" s="1"/>
  <c r="S63" i="2" s="1"/>
  <c r="Q34" i="2"/>
  <c r="P34" i="2"/>
  <c r="O34" i="2"/>
  <c r="N34" i="2"/>
  <c r="M34" i="2"/>
  <c r="L34" i="2"/>
  <c r="K34" i="2"/>
  <c r="J34" i="2"/>
  <c r="I34" i="2"/>
  <c r="H34" i="2"/>
  <c r="G34" i="2"/>
  <c r="F34" i="2"/>
  <c r="R34" i="2" s="1"/>
  <c r="C34" i="2"/>
  <c r="R33" i="2"/>
  <c r="S33" i="2" s="1"/>
  <c r="E33" i="2"/>
  <c r="S32" i="2"/>
  <c r="R32" i="2"/>
  <c r="E32" i="2"/>
  <c r="R31" i="2"/>
  <c r="E31" i="2"/>
  <c r="S31" i="2" s="1"/>
  <c r="R30" i="2"/>
  <c r="E30" i="2"/>
  <c r="S30" i="2" s="1"/>
  <c r="R29" i="2"/>
  <c r="S29" i="2" s="1"/>
  <c r="E29" i="2"/>
  <c r="S28" i="2"/>
  <c r="R28" i="2"/>
  <c r="E28" i="2"/>
  <c r="R27" i="2"/>
  <c r="E27" i="2"/>
  <c r="S27" i="2" s="1"/>
  <c r="R26" i="2"/>
  <c r="E26" i="2"/>
  <c r="S26" i="2" s="1"/>
  <c r="R25" i="2"/>
  <c r="S25" i="2" s="1"/>
  <c r="E25" i="2"/>
  <c r="S24" i="2"/>
  <c r="R24" i="2"/>
  <c r="E24" i="2"/>
  <c r="R23" i="2"/>
  <c r="E23" i="2"/>
  <c r="S23" i="2" s="1"/>
  <c r="R22" i="2"/>
  <c r="E22" i="2"/>
  <c r="S22" i="2" s="1"/>
  <c r="R21" i="2"/>
  <c r="S21" i="2" s="1"/>
  <c r="E21" i="2"/>
  <c r="S20" i="2"/>
  <c r="R20" i="2"/>
  <c r="E20" i="2"/>
  <c r="R19" i="2"/>
  <c r="E19" i="2"/>
  <c r="S19" i="2" s="1"/>
  <c r="R18" i="2"/>
  <c r="E18" i="2"/>
  <c r="S18" i="2" s="1"/>
  <c r="R17" i="2"/>
  <c r="S17" i="2" s="1"/>
  <c r="E17" i="2"/>
  <c r="E34" i="2" s="1"/>
  <c r="S34" i="2" l="1"/>
  <c r="R114" i="2"/>
  <c r="S107" i="2"/>
  <c r="E63" i="2"/>
  <c r="E114" i="2" s="1"/>
  <c r="S108" i="2"/>
  <c r="S111" i="2" s="1"/>
  <c r="F113" i="2"/>
  <c r="R113" i="2" s="1"/>
  <c r="R63" i="2"/>
  <c r="S114" i="2" l="1"/>
</calcChain>
</file>

<file path=xl/sharedStrings.xml><?xml version="1.0" encoding="utf-8"?>
<sst xmlns="http://schemas.openxmlformats.org/spreadsheetml/2006/main" count="203" uniqueCount="203">
  <si>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</si>
  <si>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</si>
  <si>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</si>
  <si>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</si>
  <si>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BASE LEGAL: ARTICULO 10, NUMERAL 8</t>
  </si>
  <si>
    <t>RESPONSABLE: LETICIA ANDREINA JUÁREZ SANTIZO</t>
  </si>
  <si>
    <t>EJECUCION PRESUPUESTARIA POR RENGLON DE GASTOS</t>
  </si>
  <si>
    <t>RENGLON</t>
  </si>
  <si>
    <t>DESCRIPCION</t>
  </si>
  <si>
    <t>ASIGNADO</t>
  </si>
  <si>
    <t xml:space="preserve">MODIFICACION 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</si>
  <si>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</si>
  <si>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</si>
  <si>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</si>
  <si>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</si>
  <si>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</si>
  <si>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</si>
  <si>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</si>
  <si>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</si>
  <si>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</si>
  <si>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</si>
  <si>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</si>
  <si>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</si>
  <si>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</si>
  <si>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</si>
  <si>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</si>
  <si>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</si>
  <si>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</si>
  <si>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</si>
  <si>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</si>
  <si>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</si>
  <si>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</si>
  <si>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</si>
  <si>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</si>
  <si>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</si>
  <si>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</si>
  <si>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029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</si>
  <si>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</si>
  <si>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</si>
  <si>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</si>
  <si>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</si>
  <si>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</si>
  <si>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</si>
  <si>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</si>
  <si>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</si>
  <si>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</si>
  <si>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</si>
  <si>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</si>
  <si>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055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</si>
  <si>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</si>
  <si>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</si>
  <si>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</si>
  <si>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</si>
  <si>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</si>
  <si>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</si>
  <si>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</si>
  <si>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</si>
  <si>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</si>
  <si>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</si>
  <si>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</si>
  <si>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</si>
  <si>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</si>
  <si>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</si>
  <si>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</si>
  <si>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</si>
  <si>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</si>
  <si>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</si>
  <si>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</si>
  <si>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</si>
  <si>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</si>
  <si>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</si>
  <si>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</si>
  <si>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</si>
  <si>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</si>
  <si>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</si>
  <si>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</si>
  <si>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</si>
  <si>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</si>
  <si>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</si>
  <si>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</si>
  <si>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</si>
  <si>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</si>
  <si>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</si>
  <si>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</si>
  <si>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</si>
  <si>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</si>
  <si>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</si>
  <si>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</si>
  <si>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</si>
  <si>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</si>
  <si>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</si>
  <si>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</si>
  <si>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</si>
  <si>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</si>
  <si>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</si>
  <si>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</si>
  <si>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</si>
  <si>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</si>
  <si>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</si>
  <si>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</si>
  <si>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</si>
  <si>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</si>
  <si>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</si>
  <si>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</si>
  <si>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</si>
  <si>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</si>
  <si>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</si>
  <si>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</si>
  <si>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</si>
  <si>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</si>
  <si>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</si>
  <si>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</si>
  <si>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</si>
  <si>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</si>
  <si>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</si>
  <si>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</si>
  <si>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</si>
  <si>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</si>
  <si>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</si>
  <si>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</si>
  <si>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</si>
  <si>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</si>
  <si>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</si>
  <si>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</si>
  <si>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</si>
  <si>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</si>
  <si>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</si>
  <si>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</si>
  <si>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</si>
  <si>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</si>
  <si>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</si>
  <si>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</si>
  <si>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</si>
  <si>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</si>
  <si>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</si>
  <si>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</si>
  <si>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</si>
  <si>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</si>
  <si>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</si>
  <si>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</si>
  <si>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</si>
  <si>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</si>
  <si>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</si>
  <si>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</si>
  <si>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</si>
  <si>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</si>
  <si>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</si>
  <si>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</si>
  <si>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</si>
  <si>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</si>
  <si>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</si>
  <si>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</si>
  <si>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>PRODUCTOS DE CEMENTO, PÓMES, ASBESTO Y YESO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</si>
  <si>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</si>
  <si>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</si>
  <si>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</si>
  <si>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</si>
  <si>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</si>
  <si>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</si>
  <si>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</si>
  <si>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</si>
  <si>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</si>
  <si>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</si>
  <si>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</si>
  <si>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</si>
  <si>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</si>
  <si>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</si>
  <si>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</si>
  <si>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</si>
  <si>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</si>
  <si>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</si>
  <si>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</si>
  <si>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</si>
  <si>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</si>
  <si>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</si>
  <si>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</si>
  <si>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</si>
  <si>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</si>
  <si>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</si>
  <si>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</si>
  <si>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</si>
  <si>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</si>
  <si>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</si>
  <si>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</si>
  <si>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</si>
  <si>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</si>
  <si>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INDEMINIZACIONES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</si>
  <si>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</si>
  <si>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</si>
  <si>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</si>
  <si>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</si>
  <si>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</si>
  <si>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SENTENCIAS JUDICIALES</t>
  </si>
  <si>
    <t>GRUPO "900"</t>
  </si>
  <si>
    <t>TOTAL</t>
  </si>
  <si>
    <t>Elaborado por: Licda. Leticia Andreína Juárez Santizo</t>
  </si>
  <si>
    <t>Encargada de Presupuesto</t>
  </si>
  <si>
    <t>MES: ENERO 2023</t>
  </si>
  <si>
    <t>FECHA DE ACTUALIZACIÓN:  09//02/2023</t>
  </si>
  <si>
    <t>EJERCICIO 2,023</t>
  </si>
  <si>
    <t xml:space="preserve">                                                                                                   Vo. Bo. Lic. MA. Carlos Antonio Ramírez Peralta</t>
  </si>
  <si>
    <t xml:space="preserve">                                                                   Director Financiero</t>
  </si>
  <si>
    <t>DEL 01 DE ENERO 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</si>
</sst>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49" fontId="1" fillId="0" borderId="4" xfId="5" applyNumberFormat="1" applyFont="1" applyFill="1" applyBorder="1" applyAlignment="1">
      <alignment horizontal="center"/>
    </xf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0" fontId="10" fillId="0" borderId="0" xfId="5" applyFont="1" applyFill="1" applyBorder="1" applyAlignment="1">
      <alignment horizontal="center"/>
    </xf>
    <xf numFmtId="4" fontId="4" fillId="0" borderId="5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8" fillId="0" borderId="0" xfId="5" applyFont="1" applyFill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0" xfId="5" applyFont="1" applyFill="1" applyBorder="1" applyAlignment="1"/>
    <xf numFmtId="0" fontId="2" fillId="0" borderId="0" xfId="5" applyFont="1" applyFill="1" applyAlignment="1">
      <alignment horizontal="center"/>
    </xf>
    <xf numFmtId="4" fontId="2" fillId="0" borderId="0" xfId="5" applyNumberFormat="1" applyFont="1" applyFill="1" applyAlignment="1"/>
    <xf numFmtId="4" fontId="1" fillId="0" borderId="0" xfId="5" applyNumberFormat="1" applyFont="1" applyFill="1" applyAlignment="1">
      <alignment horizontal="center"/>
    </xf>
    <xf numFmtId="0" fontId="5" fillId="0" borderId="0" xfId="5" applyFont="1" applyFill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6"/>
  <sheetViews>
    <sheetView showGridLines="0" tabSelected="1" showOutlineSymbols="0" zoomScaleNormal="100" workbookViewId="0">
      <selection activeCell="E18" sqref="E18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8" width="12.7109375" style="3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"/>
      <c r="S2" s="10"/>
      <c r="T2" s="10"/>
      <c r="U2" s="10"/>
      <c r="V2" s="10"/>
    </row>
    <row r="3" spans="1:22" s="5" customFormat="1" ht="15.75" x14ac:dyDescent="0.25">
      <c r="A3" s="11"/>
      <c r="B3" s="59" t="s"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12"/>
      <c r="S3" s="10"/>
      <c r="T3" s="10"/>
      <c r="U3" s="10"/>
      <c r="V3" s="10"/>
    </row>
    <row r="4" spans="1:22" s="5" customFormat="1" ht="15" x14ac:dyDescent="0.25">
      <c r="A4" s="11"/>
      <c r="B4" s="60" t="s">
        <v>197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198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thickBot="1" x14ac:dyDescent="0.25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22.5" customHeight="1" x14ac:dyDescent="0.25">
      <c r="A12" s="61" t="s">
        <v>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3"/>
      <c r="T12" s="10"/>
      <c r="U12" s="10"/>
      <c r="V12" s="10"/>
    </row>
    <row r="13" spans="1:22" ht="40.5" customHeight="1" x14ac:dyDescent="0.25">
      <c r="A13" s="64" t="s">
        <v>199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10"/>
      <c r="U13" s="10"/>
      <c r="V13" s="10"/>
    </row>
    <row r="14" spans="1:22" ht="12.75" customHeight="1" x14ac:dyDescent="0.25">
      <c r="A14" s="55" t="s">
        <v>202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7"/>
      <c r="T14" s="67"/>
      <c r="U14" s="10"/>
      <c r="V14" s="10"/>
    </row>
    <row r="15" spans="1:22" ht="12.75" customHeight="1" x14ac:dyDescent="0.2">
      <c r="A15" s="11"/>
      <c r="B15" s="15"/>
      <c r="C15" s="22"/>
      <c r="D15" s="22"/>
      <c r="E15" s="23"/>
      <c r="F15" s="24"/>
      <c r="G15" s="22"/>
      <c r="H15" s="23"/>
      <c r="I15" s="24"/>
      <c r="J15" s="24"/>
      <c r="K15" s="23"/>
      <c r="L15" s="23"/>
      <c r="M15" s="23"/>
      <c r="N15" s="23"/>
      <c r="O15" s="24"/>
      <c r="P15" s="22"/>
      <c r="Q15" s="22"/>
      <c r="R15" s="24"/>
      <c r="S15" s="25"/>
      <c r="T15" s="68"/>
      <c r="U15" s="10"/>
      <c r="V15" s="69"/>
    </row>
    <row r="16" spans="1:22" ht="12.75" customHeight="1" x14ac:dyDescent="0.2">
      <c r="A16" s="26" t="s">
        <v>7</v>
      </c>
      <c r="B16" s="14" t="s">
        <v>8</v>
      </c>
      <c r="C16" s="27" t="s">
        <v>9</v>
      </c>
      <c r="D16" s="27" t="s">
        <v>10</v>
      </c>
      <c r="E16" s="28" t="s">
        <v>11</v>
      </c>
      <c r="F16" s="28" t="s">
        <v>12</v>
      </c>
      <c r="G16" s="28" t="s">
        <v>13</v>
      </c>
      <c r="H16" s="27" t="s">
        <v>14</v>
      </c>
      <c r="I16" s="28" t="s">
        <v>15</v>
      </c>
      <c r="J16" s="28" t="s">
        <v>16</v>
      </c>
      <c r="K16" s="27" t="s">
        <v>17</v>
      </c>
      <c r="L16" s="28" t="s">
        <v>18</v>
      </c>
      <c r="M16" s="28" t="s">
        <v>19</v>
      </c>
      <c r="N16" s="28" t="s">
        <v>20</v>
      </c>
      <c r="O16" s="28" t="s">
        <v>21</v>
      </c>
      <c r="P16" s="29" t="s">
        <v>22</v>
      </c>
      <c r="Q16" s="14" t="s">
        <v>23</v>
      </c>
      <c r="R16" s="28" t="s">
        <v>24</v>
      </c>
      <c r="S16" s="30" t="s">
        <v>25</v>
      </c>
      <c r="T16" s="54"/>
      <c r="U16" s="53"/>
      <c r="V16" s="52"/>
    </row>
    <row r="17" spans="1:22" ht="12.75" customHeight="1" x14ac:dyDescent="0.2">
      <c r="A17" s="31" t="s">
        <v>26</v>
      </c>
      <c r="B17" s="32" t="s">
        <v>27</v>
      </c>
      <c r="C17" s="33">
        <v>3105060</v>
      </c>
      <c r="D17" s="33">
        <v>0</v>
      </c>
      <c r="E17" s="33">
        <f>+C17+D17</f>
        <v>3105060</v>
      </c>
      <c r="F17" s="34">
        <v>253172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f t="shared" ref="R17:R49" si="0">SUM(F17:Q17)</f>
        <v>253172</v>
      </c>
      <c r="S17" s="35">
        <f t="shared" ref="S17:S33" si="1">+E17-R17</f>
        <v>2851888</v>
      </c>
      <c r="T17" s="70"/>
      <c r="U17" s="53"/>
      <c r="V17" s="52"/>
    </row>
    <row r="18" spans="1:22" ht="12.75" customHeight="1" x14ac:dyDescent="0.2">
      <c r="A18" s="31" t="s">
        <v>28</v>
      </c>
      <c r="B18" s="32" t="s">
        <v>29</v>
      </c>
      <c r="C18" s="33">
        <v>1290000</v>
      </c>
      <c r="D18" s="33">
        <v>0</v>
      </c>
      <c r="E18" s="33">
        <f t="shared" ref="E18:E33" si="2">+C18+D18</f>
        <v>1290000</v>
      </c>
      <c r="F18" s="34">
        <v>100322.58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f t="shared" si="0"/>
        <v>100322.58</v>
      </c>
      <c r="S18" s="35">
        <f t="shared" si="1"/>
        <v>1189677.42</v>
      </c>
      <c r="T18" s="70"/>
      <c r="U18" s="53"/>
      <c r="V18" s="52"/>
    </row>
    <row r="19" spans="1:22" ht="12.75" customHeight="1" x14ac:dyDescent="0.2">
      <c r="A19" s="31" t="s">
        <v>30</v>
      </c>
      <c r="B19" s="32" t="s">
        <v>31</v>
      </c>
      <c r="C19" s="33">
        <v>10470</v>
      </c>
      <c r="D19" s="33">
        <v>0</v>
      </c>
      <c r="E19" s="33">
        <f t="shared" si="2"/>
        <v>10470</v>
      </c>
      <c r="F19" s="34">
        <v>485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f t="shared" si="0"/>
        <v>485</v>
      </c>
      <c r="S19" s="35">
        <f t="shared" si="1"/>
        <v>9985</v>
      </c>
      <c r="T19" s="70"/>
      <c r="U19" s="53"/>
      <c r="V19" s="52"/>
    </row>
    <row r="20" spans="1:22" ht="12.75" customHeight="1" x14ac:dyDescent="0.2">
      <c r="A20" s="31" t="s">
        <v>32</v>
      </c>
      <c r="B20" s="32" t="s">
        <v>33</v>
      </c>
      <c r="C20" s="33">
        <v>58500</v>
      </c>
      <c r="D20" s="33">
        <v>0</v>
      </c>
      <c r="E20" s="33">
        <f t="shared" si="2"/>
        <v>58500</v>
      </c>
      <c r="F20" s="34">
        <v>3000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f t="shared" si="0"/>
        <v>3000</v>
      </c>
      <c r="S20" s="35">
        <f t="shared" si="1"/>
        <v>55500</v>
      </c>
      <c r="T20" s="70"/>
      <c r="U20" s="53"/>
      <c r="V20" s="52"/>
    </row>
    <row r="21" spans="1:22" ht="12.75" customHeight="1" x14ac:dyDescent="0.2">
      <c r="A21" s="31" t="s">
        <v>34</v>
      </c>
      <c r="B21" s="32" t="s">
        <v>35</v>
      </c>
      <c r="C21" s="33">
        <v>1488000</v>
      </c>
      <c r="D21" s="33">
        <v>0</v>
      </c>
      <c r="E21" s="33">
        <f t="shared" si="2"/>
        <v>1488000</v>
      </c>
      <c r="F21" s="34">
        <v>121532.26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f t="shared" si="0"/>
        <v>121532.26</v>
      </c>
      <c r="S21" s="35">
        <f t="shared" si="1"/>
        <v>1366467.74</v>
      </c>
      <c r="T21" s="70"/>
      <c r="U21" s="53"/>
      <c r="V21" s="52"/>
    </row>
    <row r="22" spans="1:22" ht="12.75" customHeight="1" x14ac:dyDescent="0.2">
      <c r="A22" s="36" t="s">
        <v>36</v>
      </c>
      <c r="B22" s="37" t="s">
        <v>37</v>
      </c>
      <c r="C22" s="33">
        <v>744000</v>
      </c>
      <c r="D22" s="33">
        <v>0</v>
      </c>
      <c r="E22" s="33">
        <f t="shared" si="2"/>
        <v>744000</v>
      </c>
      <c r="F22" s="34">
        <v>20000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f t="shared" si="0"/>
        <v>20000</v>
      </c>
      <c r="S22" s="35">
        <f t="shared" si="1"/>
        <v>724000</v>
      </c>
      <c r="T22" s="70"/>
      <c r="U22" s="53"/>
      <c r="V22" s="52"/>
    </row>
    <row r="23" spans="1:22" ht="12.75" customHeight="1" x14ac:dyDescent="0.2">
      <c r="A23" s="31" t="s">
        <v>38</v>
      </c>
      <c r="B23" s="32" t="s">
        <v>39</v>
      </c>
      <c r="C23" s="33">
        <v>484032</v>
      </c>
      <c r="D23" s="33">
        <v>0</v>
      </c>
      <c r="E23" s="33">
        <f t="shared" si="2"/>
        <v>484032</v>
      </c>
      <c r="F23" s="34">
        <v>38896.01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f t="shared" si="0"/>
        <v>38896.01</v>
      </c>
      <c r="S23" s="35">
        <f t="shared" si="1"/>
        <v>445135.99</v>
      </c>
      <c r="T23" s="70"/>
      <c r="U23" s="53"/>
      <c r="V23" s="52"/>
    </row>
    <row r="24" spans="1:22" ht="12.75" customHeight="1" x14ac:dyDescent="0.2">
      <c r="A24" s="31" t="s">
        <v>40</v>
      </c>
      <c r="B24" s="32" t="s">
        <v>41</v>
      </c>
      <c r="C24" s="33">
        <v>10800</v>
      </c>
      <c r="D24" s="33">
        <v>0</v>
      </c>
      <c r="E24" s="33">
        <f t="shared" si="2"/>
        <v>10800</v>
      </c>
      <c r="F24" s="34">
        <v>505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f t="shared" si="0"/>
        <v>505</v>
      </c>
      <c r="S24" s="35">
        <f t="shared" si="1"/>
        <v>10295</v>
      </c>
      <c r="T24" s="70"/>
      <c r="U24" s="53"/>
      <c r="V24" s="52"/>
    </row>
    <row r="25" spans="1:22" ht="12.75" customHeight="1" x14ac:dyDescent="0.2">
      <c r="A25" s="31" t="s">
        <v>42</v>
      </c>
      <c r="B25" s="32" t="s">
        <v>43</v>
      </c>
      <c r="C25" s="33">
        <v>229888</v>
      </c>
      <c r="D25" s="33">
        <v>0</v>
      </c>
      <c r="E25" s="33">
        <f t="shared" si="2"/>
        <v>229888</v>
      </c>
      <c r="F25" s="34">
        <v>18049.22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f t="shared" si="0"/>
        <v>18049.22</v>
      </c>
      <c r="S25" s="35">
        <f t="shared" si="1"/>
        <v>211838.78</v>
      </c>
      <c r="T25" s="70"/>
      <c r="U25" s="53"/>
      <c r="V25" s="52"/>
    </row>
    <row r="26" spans="1:22" ht="12.75" customHeight="1" x14ac:dyDescent="0.2">
      <c r="A26" s="36" t="s">
        <v>44</v>
      </c>
      <c r="B26" s="32" t="s">
        <v>45</v>
      </c>
      <c r="C26" s="33">
        <v>40000</v>
      </c>
      <c r="D26" s="33">
        <v>0</v>
      </c>
      <c r="E26" s="33">
        <f t="shared" si="2"/>
        <v>40000</v>
      </c>
      <c r="F26" s="34">
        <v>672.2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f t="shared" si="0"/>
        <v>672.2</v>
      </c>
      <c r="S26" s="35">
        <f t="shared" si="1"/>
        <v>39327.800000000003</v>
      </c>
      <c r="T26" s="70"/>
      <c r="U26" s="53"/>
      <c r="V26" s="52"/>
    </row>
    <row r="27" spans="1:22" ht="12.75" customHeight="1" x14ac:dyDescent="0.2">
      <c r="A27" s="31" t="s">
        <v>46</v>
      </c>
      <c r="B27" s="32" t="s">
        <v>47</v>
      </c>
      <c r="C27" s="38">
        <v>685318</v>
      </c>
      <c r="D27" s="33">
        <v>0</v>
      </c>
      <c r="E27" s="33">
        <f t="shared" si="2"/>
        <v>685318</v>
      </c>
      <c r="F27" s="34">
        <v>55398.03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f t="shared" si="0"/>
        <v>55398.03</v>
      </c>
      <c r="S27" s="35">
        <f t="shared" si="1"/>
        <v>629919.97</v>
      </c>
      <c r="T27" s="70"/>
      <c r="U27" s="53"/>
      <c r="V27" s="52"/>
    </row>
    <row r="28" spans="1:22" ht="12.75" customHeight="1" x14ac:dyDescent="0.2">
      <c r="A28" s="36" t="s">
        <v>48</v>
      </c>
      <c r="B28" s="37" t="s">
        <v>49</v>
      </c>
      <c r="C28" s="38">
        <v>18000</v>
      </c>
      <c r="D28" s="33">
        <v>0</v>
      </c>
      <c r="E28" s="33">
        <f t="shared" si="2"/>
        <v>18000</v>
      </c>
      <c r="F28" s="34">
        <v>1021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f t="shared" si="0"/>
        <v>1021</v>
      </c>
      <c r="S28" s="35">
        <f t="shared" si="1"/>
        <v>16979</v>
      </c>
      <c r="T28" s="70"/>
      <c r="U28" s="53"/>
      <c r="V28" s="52"/>
    </row>
    <row r="29" spans="1:22" ht="12.75" customHeight="1" x14ac:dyDescent="0.2">
      <c r="A29" s="31" t="s">
        <v>50</v>
      </c>
      <c r="B29" s="32" t="s">
        <v>51</v>
      </c>
      <c r="C29" s="38">
        <v>14400</v>
      </c>
      <c r="D29" s="33">
        <v>0</v>
      </c>
      <c r="E29" s="33">
        <f t="shared" si="2"/>
        <v>14400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f t="shared" si="0"/>
        <v>0</v>
      </c>
      <c r="S29" s="35">
        <f t="shared" si="1"/>
        <v>14400</v>
      </c>
      <c r="T29" s="70"/>
      <c r="U29" s="53"/>
      <c r="V29" s="52"/>
    </row>
    <row r="30" spans="1:22" ht="12.75" customHeight="1" x14ac:dyDescent="0.2">
      <c r="A30" s="31" t="s">
        <v>52</v>
      </c>
      <c r="B30" s="32" t="s">
        <v>53</v>
      </c>
      <c r="C30" s="38">
        <v>72000</v>
      </c>
      <c r="D30" s="33">
        <v>0</v>
      </c>
      <c r="E30" s="33">
        <f t="shared" si="2"/>
        <v>72000</v>
      </c>
      <c r="F30" s="34">
        <v>6000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f t="shared" si="0"/>
        <v>6000</v>
      </c>
      <c r="S30" s="35">
        <f t="shared" si="1"/>
        <v>66000</v>
      </c>
      <c r="T30" s="70"/>
      <c r="U30" s="53"/>
      <c r="V30" s="52"/>
    </row>
    <row r="31" spans="1:22" ht="12.75" customHeight="1" x14ac:dyDescent="0.2">
      <c r="A31" s="31" t="s">
        <v>54</v>
      </c>
      <c r="B31" s="32" t="s">
        <v>55</v>
      </c>
      <c r="C31" s="38">
        <v>531466</v>
      </c>
      <c r="D31" s="33">
        <v>0</v>
      </c>
      <c r="E31" s="33">
        <f t="shared" si="2"/>
        <v>531466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f t="shared" si="0"/>
        <v>0</v>
      </c>
      <c r="S31" s="35">
        <f t="shared" si="1"/>
        <v>531466</v>
      </c>
      <c r="T31" s="70"/>
      <c r="U31" s="53"/>
      <c r="V31" s="52"/>
    </row>
    <row r="32" spans="1:22" ht="12.75" customHeight="1" x14ac:dyDescent="0.2">
      <c r="A32" s="31" t="s">
        <v>56</v>
      </c>
      <c r="B32" s="32" t="s">
        <v>57</v>
      </c>
      <c r="C32" s="38">
        <v>531466</v>
      </c>
      <c r="D32" s="33">
        <v>0</v>
      </c>
      <c r="E32" s="33">
        <f t="shared" si="2"/>
        <v>531466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f t="shared" si="0"/>
        <v>0</v>
      </c>
      <c r="S32" s="35">
        <f t="shared" si="1"/>
        <v>531466</v>
      </c>
      <c r="T32" s="70"/>
      <c r="U32" s="53"/>
      <c r="V32" s="52"/>
    </row>
    <row r="33" spans="1:22" ht="12.75" customHeight="1" x14ac:dyDescent="0.2">
      <c r="A33" s="31" t="s">
        <v>58</v>
      </c>
      <c r="B33" s="32" t="s">
        <v>59</v>
      </c>
      <c r="C33" s="38">
        <v>16600</v>
      </c>
      <c r="D33" s="33">
        <v>0</v>
      </c>
      <c r="E33" s="33">
        <f t="shared" si="2"/>
        <v>16600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f t="shared" si="0"/>
        <v>0</v>
      </c>
      <c r="S33" s="35">
        <f t="shared" si="1"/>
        <v>16600</v>
      </c>
      <c r="T33" s="70"/>
      <c r="U33" s="53"/>
      <c r="V33" s="52"/>
    </row>
    <row r="34" spans="1:22" ht="12.75" customHeight="1" x14ac:dyDescent="0.2">
      <c r="A34" s="39"/>
      <c r="B34" s="40" t="s">
        <v>60</v>
      </c>
      <c r="C34" s="41">
        <f>SUM(C17:C33)</f>
        <v>9330000</v>
      </c>
      <c r="D34" s="41"/>
      <c r="E34" s="41">
        <f>SUM(E17:E33)</f>
        <v>9330000</v>
      </c>
      <c r="F34" s="41">
        <f>SUM(F17:F33)</f>
        <v>619053.29999999993</v>
      </c>
      <c r="G34" s="41">
        <f>SUM(G17:G33)</f>
        <v>0</v>
      </c>
      <c r="H34" s="41">
        <f t="shared" ref="H34:Q34" si="3">SUM(H17:H33)</f>
        <v>0</v>
      </c>
      <c r="I34" s="41">
        <f t="shared" si="3"/>
        <v>0</v>
      </c>
      <c r="J34" s="41">
        <f t="shared" si="3"/>
        <v>0</v>
      </c>
      <c r="K34" s="41">
        <f>SUM(K17:K33)</f>
        <v>0</v>
      </c>
      <c r="L34" s="41">
        <f t="shared" si="3"/>
        <v>0</v>
      </c>
      <c r="M34" s="41">
        <f t="shared" si="3"/>
        <v>0</v>
      </c>
      <c r="N34" s="41">
        <f>SUM(N17:N33)</f>
        <v>0</v>
      </c>
      <c r="O34" s="41">
        <f>SUM(O17:O33)</f>
        <v>0</v>
      </c>
      <c r="P34" s="41">
        <f t="shared" si="3"/>
        <v>0</v>
      </c>
      <c r="Q34" s="41">
        <f t="shared" si="3"/>
        <v>0</v>
      </c>
      <c r="R34" s="41">
        <f t="shared" si="0"/>
        <v>619053.29999999993</v>
      </c>
      <c r="S34" s="42">
        <f>SUM(S17:S33)</f>
        <v>8710946.6999999993</v>
      </c>
      <c r="T34" s="70"/>
      <c r="U34" s="52"/>
      <c r="V34" s="53"/>
    </row>
    <row r="35" spans="1:22" ht="12.75" customHeight="1" x14ac:dyDescent="0.2">
      <c r="A35" s="31" t="s">
        <v>61</v>
      </c>
      <c r="B35" s="32" t="s">
        <v>62</v>
      </c>
      <c r="C35" s="33">
        <v>550000</v>
      </c>
      <c r="D35" s="33">
        <v>0</v>
      </c>
      <c r="E35" s="33">
        <f>+C35+D35</f>
        <v>550000</v>
      </c>
      <c r="F35" s="34">
        <v>56745.760000000002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f t="shared" si="0"/>
        <v>56745.760000000002</v>
      </c>
      <c r="S35" s="35">
        <f t="shared" ref="S35:S62" si="4">+E35-R35</f>
        <v>493254.24</v>
      </c>
      <c r="T35" s="70"/>
      <c r="U35" s="53"/>
      <c r="V35" s="53"/>
    </row>
    <row r="36" spans="1:22" ht="12.75" customHeight="1" x14ac:dyDescent="0.2">
      <c r="A36" s="31">
        <v>112</v>
      </c>
      <c r="B36" s="32" t="s">
        <v>63</v>
      </c>
      <c r="C36" s="33">
        <v>15000</v>
      </c>
      <c r="D36" s="33">
        <v>0</v>
      </c>
      <c r="E36" s="33">
        <f t="shared" ref="E36:E62" si="5">+C36+D36</f>
        <v>15000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f t="shared" si="0"/>
        <v>0</v>
      </c>
      <c r="S36" s="35">
        <f t="shared" si="4"/>
        <v>15000</v>
      </c>
      <c r="T36" s="70"/>
      <c r="U36" s="53"/>
      <c r="V36" s="53"/>
    </row>
    <row r="37" spans="1:22" ht="12.75" customHeight="1" x14ac:dyDescent="0.2">
      <c r="A37" s="31" t="s">
        <v>64</v>
      </c>
      <c r="B37" s="32" t="s">
        <v>65</v>
      </c>
      <c r="C37" s="33">
        <v>210000</v>
      </c>
      <c r="D37" s="33">
        <v>0</v>
      </c>
      <c r="E37" s="33">
        <f t="shared" si="5"/>
        <v>210000</v>
      </c>
      <c r="F37" s="34">
        <v>290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f t="shared" si="0"/>
        <v>290</v>
      </c>
      <c r="S37" s="35">
        <f t="shared" si="4"/>
        <v>209710</v>
      </c>
      <c r="T37" s="70"/>
      <c r="U37" s="53"/>
      <c r="V37" s="53"/>
    </row>
    <row r="38" spans="1:22" ht="12.75" customHeight="1" x14ac:dyDescent="0.2">
      <c r="A38" s="31" t="s">
        <v>66</v>
      </c>
      <c r="B38" s="32" t="s">
        <v>67</v>
      </c>
      <c r="C38" s="33">
        <v>5000</v>
      </c>
      <c r="D38" s="33">
        <v>0</v>
      </c>
      <c r="E38" s="33">
        <f t="shared" si="5"/>
        <v>5000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f t="shared" si="0"/>
        <v>0</v>
      </c>
      <c r="S38" s="35">
        <f t="shared" si="4"/>
        <v>5000</v>
      </c>
      <c r="T38" s="70"/>
      <c r="U38" s="53"/>
      <c r="V38" s="53"/>
    </row>
    <row r="39" spans="1:22" ht="12.75" customHeight="1" x14ac:dyDescent="0.2">
      <c r="A39" s="31">
        <v>115</v>
      </c>
      <c r="B39" s="32" t="s">
        <v>68</v>
      </c>
      <c r="C39" s="33">
        <v>5000</v>
      </c>
      <c r="D39" s="33">
        <v>0</v>
      </c>
      <c r="E39" s="33">
        <f t="shared" si="5"/>
        <v>5000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f t="shared" si="0"/>
        <v>0</v>
      </c>
      <c r="S39" s="35">
        <f t="shared" si="4"/>
        <v>5000</v>
      </c>
      <c r="T39" s="70"/>
      <c r="U39" s="53"/>
      <c r="V39" s="52"/>
    </row>
    <row r="40" spans="1:22" ht="12.75" customHeight="1" x14ac:dyDescent="0.2">
      <c r="A40" s="31" t="s">
        <v>69</v>
      </c>
      <c r="B40" s="32" t="s">
        <v>70</v>
      </c>
      <c r="C40" s="33">
        <v>50000</v>
      </c>
      <c r="D40" s="33">
        <v>0</v>
      </c>
      <c r="E40" s="33">
        <f t="shared" si="5"/>
        <v>50000</v>
      </c>
      <c r="F40" s="34">
        <v>20502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f t="shared" si="0"/>
        <v>20502</v>
      </c>
      <c r="S40" s="35">
        <f t="shared" si="4"/>
        <v>29498</v>
      </c>
      <c r="T40" s="70"/>
      <c r="U40" s="53"/>
      <c r="V40" s="53"/>
    </row>
    <row r="41" spans="1:22" ht="12.75" customHeight="1" x14ac:dyDescent="0.2">
      <c r="A41" s="31" t="s">
        <v>71</v>
      </c>
      <c r="B41" s="32" t="s">
        <v>72</v>
      </c>
      <c r="C41" s="33">
        <v>25000</v>
      </c>
      <c r="D41" s="33">
        <v>0</v>
      </c>
      <c r="E41" s="33">
        <f t="shared" si="5"/>
        <v>25000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f t="shared" si="0"/>
        <v>0</v>
      </c>
      <c r="S41" s="35">
        <f t="shared" si="4"/>
        <v>25000</v>
      </c>
      <c r="T41" s="70"/>
      <c r="U41" s="53"/>
      <c r="V41" s="52"/>
    </row>
    <row r="42" spans="1:22" ht="12.75" customHeight="1" x14ac:dyDescent="0.2">
      <c r="A42" s="31" t="s">
        <v>73</v>
      </c>
      <c r="B42" s="32" t="s">
        <v>74</v>
      </c>
      <c r="C42" s="34">
        <v>210000</v>
      </c>
      <c r="D42" s="33">
        <v>0</v>
      </c>
      <c r="E42" s="33">
        <f t="shared" si="5"/>
        <v>210000</v>
      </c>
      <c r="F42" s="34">
        <v>3041.9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f t="shared" si="0"/>
        <v>3041.9</v>
      </c>
      <c r="S42" s="35">
        <f t="shared" si="4"/>
        <v>206958.1</v>
      </c>
      <c r="T42" s="70"/>
      <c r="U42" s="53"/>
      <c r="V42" s="53"/>
    </row>
    <row r="43" spans="1:22" ht="12.75" customHeight="1" x14ac:dyDescent="0.2">
      <c r="A43" s="31">
        <v>134</v>
      </c>
      <c r="B43" s="32" t="s">
        <v>75</v>
      </c>
      <c r="C43" s="34">
        <v>15000</v>
      </c>
      <c r="D43" s="33">
        <v>0</v>
      </c>
      <c r="E43" s="33">
        <f t="shared" si="5"/>
        <v>15000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f t="shared" si="0"/>
        <v>0</v>
      </c>
      <c r="S43" s="35">
        <f t="shared" si="4"/>
        <v>15000</v>
      </c>
      <c r="T43" s="70"/>
      <c r="U43" s="53"/>
      <c r="V43" s="53"/>
    </row>
    <row r="44" spans="1:22" ht="12.75" customHeight="1" x14ac:dyDescent="0.2">
      <c r="A44" s="31" t="s">
        <v>76</v>
      </c>
      <c r="B44" s="32" t="s">
        <v>77</v>
      </c>
      <c r="C44" s="34">
        <v>10000</v>
      </c>
      <c r="D44" s="33">
        <v>0</v>
      </c>
      <c r="E44" s="33">
        <f t="shared" si="5"/>
        <v>10000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f t="shared" si="0"/>
        <v>0</v>
      </c>
      <c r="S44" s="35">
        <f t="shared" si="4"/>
        <v>10000</v>
      </c>
      <c r="T44" s="70"/>
      <c r="U44" s="53"/>
      <c r="V44" s="53"/>
    </row>
    <row r="45" spans="1:22" ht="12.75" customHeight="1" x14ac:dyDescent="0.2">
      <c r="A45" s="31" t="s">
        <v>78</v>
      </c>
      <c r="B45" s="32" t="s">
        <v>79</v>
      </c>
      <c r="C45" s="34">
        <v>1920000</v>
      </c>
      <c r="D45" s="33">
        <v>0</v>
      </c>
      <c r="E45" s="33">
        <f t="shared" si="5"/>
        <v>1920000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f t="shared" si="0"/>
        <v>0</v>
      </c>
      <c r="S45" s="35">
        <f t="shared" si="4"/>
        <v>1920000</v>
      </c>
      <c r="T45" s="70"/>
      <c r="U45" s="53"/>
      <c r="V45" s="53"/>
    </row>
    <row r="46" spans="1:22" ht="12.75" customHeight="1" x14ac:dyDescent="0.2">
      <c r="A46" s="31" t="s">
        <v>80</v>
      </c>
      <c r="B46" s="32" t="s">
        <v>81</v>
      </c>
      <c r="C46" s="34">
        <v>627735</v>
      </c>
      <c r="D46" s="33">
        <v>0</v>
      </c>
      <c r="E46" s="33">
        <f t="shared" si="5"/>
        <v>627735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f t="shared" si="0"/>
        <v>0</v>
      </c>
      <c r="S46" s="35">
        <f t="shared" si="4"/>
        <v>627735</v>
      </c>
      <c r="T46" s="70"/>
      <c r="U46" s="53"/>
      <c r="V46" s="53"/>
    </row>
    <row r="47" spans="1:22" ht="12.75" customHeight="1" x14ac:dyDescent="0.2">
      <c r="A47" s="31" t="s">
        <v>82</v>
      </c>
      <c r="B47" s="32" t="s">
        <v>83</v>
      </c>
      <c r="C47" s="34">
        <v>60000</v>
      </c>
      <c r="D47" s="33">
        <v>0</v>
      </c>
      <c r="E47" s="33">
        <f t="shared" si="5"/>
        <v>60000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f t="shared" si="0"/>
        <v>0</v>
      </c>
      <c r="S47" s="35">
        <f t="shared" si="4"/>
        <v>60000</v>
      </c>
      <c r="T47" s="70"/>
      <c r="U47" s="53"/>
      <c r="V47" s="53"/>
    </row>
    <row r="48" spans="1:22" ht="12.75" customHeight="1" x14ac:dyDescent="0.2">
      <c r="A48" s="31" t="s">
        <v>84</v>
      </c>
      <c r="B48" s="32" t="s">
        <v>85</v>
      </c>
      <c r="C48" s="34">
        <v>10000</v>
      </c>
      <c r="D48" s="33">
        <v>0</v>
      </c>
      <c r="E48" s="33">
        <f t="shared" si="5"/>
        <v>10000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f t="shared" si="0"/>
        <v>0</v>
      </c>
      <c r="S48" s="35">
        <f t="shared" si="4"/>
        <v>10000</v>
      </c>
      <c r="T48" s="70"/>
      <c r="U48" s="53"/>
      <c r="V48" s="53"/>
    </row>
    <row r="49" spans="1:22" ht="12.75" customHeight="1" x14ac:dyDescent="0.2">
      <c r="A49" s="31" t="s">
        <v>86</v>
      </c>
      <c r="B49" s="32" t="s">
        <v>87</v>
      </c>
      <c r="C49" s="34">
        <v>200000</v>
      </c>
      <c r="D49" s="33">
        <v>0</v>
      </c>
      <c r="E49" s="33">
        <f t="shared" si="5"/>
        <v>200000</v>
      </c>
      <c r="F49" s="34">
        <v>1005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f t="shared" si="0"/>
        <v>1005</v>
      </c>
      <c r="S49" s="35">
        <f t="shared" si="4"/>
        <v>198995</v>
      </c>
      <c r="T49" s="70"/>
      <c r="U49" s="53"/>
      <c r="V49" s="53"/>
    </row>
    <row r="50" spans="1:22" ht="12.75" customHeight="1" x14ac:dyDescent="0.2">
      <c r="A50" s="31">
        <v>168</v>
      </c>
      <c r="B50" s="32" t="s">
        <v>88</v>
      </c>
      <c r="C50" s="34">
        <v>25600</v>
      </c>
      <c r="D50" s="33">
        <v>0</v>
      </c>
      <c r="E50" s="33">
        <f t="shared" si="5"/>
        <v>25600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f t="shared" ref="R50:R112" si="6">SUM(F50:Q50)</f>
        <v>0</v>
      </c>
      <c r="S50" s="35">
        <f t="shared" si="4"/>
        <v>25600</v>
      </c>
      <c r="T50" s="70"/>
      <c r="U50" s="53"/>
      <c r="V50" s="53"/>
    </row>
    <row r="51" spans="1:22" ht="12.75" customHeight="1" x14ac:dyDescent="0.2">
      <c r="A51" s="31" t="s">
        <v>89</v>
      </c>
      <c r="B51" s="32" t="s">
        <v>90</v>
      </c>
      <c r="C51" s="34">
        <v>80000</v>
      </c>
      <c r="D51" s="33">
        <v>0</v>
      </c>
      <c r="E51" s="33">
        <f t="shared" si="5"/>
        <v>80000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f t="shared" si="6"/>
        <v>0</v>
      </c>
      <c r="S51" s="35">
        <f t="shared" si="4"/>
        <v>80000</v>
      </c>
      <c r="T51" s="70"/>
      <c r="U51" s="53"/>
      <c r="V51" s="53"/>
    </row>
    <row r="52" spans="1:22" ht="12.75" customHeight="1" x14ac:dyDescent="0.2">
      <c r="A52" s="31">
        <v>171</v>
      </c>
      <c r="B52" s="32" t="s">
        <v>91</v>
      </c>
      <c r="C52" s="34">
        <v>539220</v>
      </c>
      <c r="D52" s="33">
        <v>0</v>
      </c>
      <c r="E52" s="33">
        <f t="shared" si="5"/>
        <v>539220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f t="shared" si="6"/>
        <v>0</v>
      </c>
      <c r="S52" s="35">
        <f t="shared" si="4"/>
        <v>539220</v>
      </c>
      <c r="T52" s="70"/>
      <c r="U52" s="53"/>
      <c r="V52" s="53"/>
    </row>
    <row r="53" spans="1:22" ht="12.75" customHeight="1" x14ac:dyDescent="0.2">
      <c r="A53" s="31" t="s">
        <v>92</v>
      </c>
      <c r="B53" s="32" t="s">
        <v>93</v>
      </c>
      <c r="C53" s="34">
        <v>140000</v>
      </c>
      <c r="D53" s="33">
        <v>0</v>
      </c>
      <c r="E53" s="33">
        <f t="shared" si="5"/>
        <v>140000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f t="shared" si="6"/>
        <v>0</v>
      </c>
      <c r="S53" s="35">
        <f t="shared" si="4"/>
        <v>140000</v>
      </c>
      <c r="T53" s="70"/>
      <c r="U53" s="53"/>
      <c r="V53" s="53"/>
    </row>
    <row r="54" spans="1:22" ht="12.75" customHeight="1" x14ac:dyDescent="0.2">
      <c r="A54" s="31" t="s">
        <v>94</v>
      </c>
      <c r="B54" s="32" t="s">
        <v>95</v>
      </c>
      <c r="C54" s="34">
        <v>102000</v>
      </c>
      <c r="D54" s="33">
        <v>0</v>
      </c>
      <c r="E54" s="33">
        <f t="shared" si="5"/>
        <v>102000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f t="shared" si="6"/>
        <v>0</v>
      </c>
      <c r="S54" s="35">
        <f t="shared" si="4"/>
        <v>102000</v>
      </c>
      <c r="T54" s="70"/>
      <c r="U54" s="53"/>
      <c r="V54" s="53"/>
    </row>
    <row r="55" spans="1:22" ht="12.75" customHeight="1" x14ac:dyDescent="0.2">
      <c r="A55" s="31">
        <v>185</v>
      </c>
      <c r="B55" s="32" t="s">
        <v>96</v>
      </c>
      <c r="C55" s="34">
        <v>15000</v>
      </c>
      <c r="D55" s="33">
        <v>0</v>
      </c>
      <c r="E55" s="33">
        <f t="shared" si="5"/>
        <v>15000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f t="shared" si="6"/>
        <v>0</v>
      </c>
      <c r="S55" s="35">
        <f t="shared" si="4"/>
        <v>15000</v>
      </c>
      <c r="T55" s="70"/>
      <c r="U55" s="53"/>
      <c r="V55" s="53"/>
    </row>
    <row r="56" spans="1:22" ht="12.75" customHeight="1" x14ac:dyDescent="0.2">
      <c r="A56" s="31">
        <v>186</v>
      </c>
      <c r="B56" s="32" t="s">
        <v>97</v>
      </c>
      <c r="C56" s="34">
        <v>20000</v>
      </c>
      <c r="D56" s="33">
        <v>0</v>
      </c>
      <c r="E56" s="33">
        <f t="shared" si="5"/>
        <v>20000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f t="shared" si="6"/>
        <v>0</v>
      </c>
      <c r="S56" s="35">
        <f t="shared" si="4"/>
        <v>20000</v>
      </c>
      <c r="T56" s="70"/>
      <c r="U56" s="53"/>
      <c r="V56" s="53"/>
    </row>
    <row r="57" spans="1:22" ht="12.75" customHeight="1" x14ac:dyDescent="0.2">
      <c r="A57" s="31">
        <v>189</v>
      </c>
      <c r="B57" s="32" t="s">
        <v>98</v>
      </c>
      <c r="C57" s="34">
        <v>330000</v>
      </c>
      <c r="D57" s="33">
        <v>0</v>
      </c>
      <c r="E57" s="33">
        <f t="shared" si="5"/>
        <v>330000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f t="shared" si="6"/>
        <v>0</v>
      </c>
      <c r="S57" s="35">
        <f t="shared" si="4"/>
        <v>330000</v>
      </c>
      <c r="T57" s="70"/>
      <c r="U57" s="53"/>
      <c r="V57" s="53"/>
    </row>
    <row r="58" spans="1:22" ht="12.75" customHeight="1" x14ac:dyDescent="0.2">
      <c r="A58" s="31" t="s">
        <v>99</v>
      </c>
      <c r="B58" s="32" t="s">
        <v>100</v>
      </c>
      <c r="C58" s="34">
        <v>230000</v>
      </c>
      <c r="D58" s="33">
        <v>0</v>
      </c>
      <c r="E58" s="33">
        <f t="shared" si="5"/>
        <v>230000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f t="shared" si="6"/>
        <v>0</v>
      </c>
      <c r="S58" s="35">
        <f t="shared" si="4"/>
        <v>230000</v>
      </c>
      <c r="T58" s="70"/>
      <c r="U58" s="53"/>
      <c r="V58" s="53"/>
    </row>
    <row r="59" spans="1:22" ht="12.75" customHeight="1" x14ac:dyDescent="0.2">
      <c r="A59" s="31" t="s">
        <v>101</v>
      </c>
      <c r="B59" s="32" t="s">
        <v>102</v>
      </c>
      <c r="C59" s="34">
        <v>26000</v>
      </c>
      <c r="D59" s="33">
        <v>0</v>
      </c>
      <c r="E59" s="33">
        <f t="shared" si="5"/>
        <v>26000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f t="shared" si="6"/>
        <v>0</v>
      </c>
      <c r="S59" s="35">
        <f t="shared" si="4"/>
        <v>26000</v>
      </c>
      <c r="T59" s="70"/>
      <c r="U59" s="53"/>
      <c r="V59" s="53"/>
    </row>
    <row r="60" spans="1:22" ht="12.75" customHeight="1" x14ac:dyDescent="0.2">
      <c r="A60" s="31" t="s">
        <v>103</v>
      </c>
      <c r="B60" s="32" t="s">
        <v>104</v>
      </c>
      <c r="C60" s="34">
        <v>25000</v>
      </c>
      <c r="D60" s="33">
        <v>0</v>
      </c>
      <c r="E60" s="33">
        <f t="shared" si="5"/>
        <v>25000</v>
      </c>
      <c r="F60" s="34">
        <v>1200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f t="shared" si="6"/>
        <v>1200</v>
      </c>
      <c r="S60" s="35">
        <f t="shared" si="4"/>
        <v>23800</v>
      </c>
      <c r="T60" s="70"/>
      <c r="U60" s="53"/>
      <c r="V60" s="53"/>
    </row>
    <row r="61" spans="1:22" ht="12.75" customHeight="1" x14ac:dyDescent="0.2">
      <c r="A61" s="31">
        <v>197</v>
      </c>
      <c r="B61" s="32" t="s">
        <v>105</v>
      </c>
      <c r="C61" s="34">
        <v>1050000</v>
      </c>
      <c r="D61" s="33">
        <v>0</v>
      </c>
      <c r="E61" s="33">
        <f t="shared" si="5"/>
        <v>1050000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f t="shared" si="6"/>
        <v>0</v>
      </c>
      <c r="S61" s="35">
        <f t="shared" si="4"/>
        <v>1050000</v>
      </c>
      <c r="T61" s="70"/>
      <c r="U61" s="53"/>
      <c r="V61" s="53"/>
    </row>
    <row r="62" spans="1:22" ht="12.75" customHeight="1" x14ac:dyDescent="0.2">
      <c r="A62" s="31" t="s">
        <v>106</v>
      </c>
      <c r="B62" s="32" t="s">
        <v>107</v>
      </c>
      <c r="C62" s="34">
        <v>70000</v>
      </c>
      <c r="D62" s="33">
        <v>0</v>
      </c>
      <c r="E62" s="33">
        <f t="shared" si="5"/>
        <v>70000</v>
      </c>
      <c r="F62" s="34">
        <v>890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f t="shared" si="6"/>
        <v>890</v>
      </c>
      <c r="S62" s="35">
        <f t="shared" si="4"/>
        <v>69110</v>
      </c>
      <c r="T62" s="70"/>
      <c r="U62" s="53"/>
      <c r="V62" s="53"/>
    </row>
    <row r="63" spans="1:22" ht="12.75" customHeight="1" x14ac:dyDescent="0.2">
      <c r="A63" s="39"/>
      <c r="B63" s="40" t="s">
        <v>108</v>
      </c>
      <c r="C63" s="41">
        <f>SUM(C35:C62)</f>
        <v>6565555</v>
      </c>
      <c r="D63" s="41"/>
      <c r="E63" s="41">
        <f t="shared" ref="E63:Q63" si="7">SUM(E35:E62)</f>
        <v>6565555</v>
      </c>
      <c r="F63" s="41">
        <f t="shared" si="7"/>
        <v>83674.66</v>
      </c>
      <c r="G63" s="41">
        <f t="shared" si="7"/>
        <v>0</v>
      </c>
      <c r="H63" s="41">
        <f t="shared" si="7"/>
        <v>0</v>
      </c>
      <c r="I63" s="41">
        <f t="shared" si="7"/>
        <v>0</v>
      </c>
      <c r="J63" s="41">
        <f t="shared" si="7"/>
        <v>0</v>
      </c>
      <c r="K63" s="41">
        <f t="shared" si="7"/>
        <v>0</v>
      </c>
      <c r="L63" s="41">
        <f t="shared" si="7"/>
        <v>0</v>
      </c>
      <c r="M63" s="41">
        <f t="shared" si="7"/>
        <v>0</v>
      </c>
      <c r="N63" s="41">
        <f t="shared" si="7"/>
        <v>0</v>
      </c>
      <c r="O63" s="41">
        <f t="shared" si="7"/>
        <v>0</v>
      </c>
      <c r="P63" s="41">
        <f t="shared" si="7"/>
        <v>0</v>
      </c>
      <c r="Q63" s="41">
        <f t="shared" si="7"/>
        <v>0</v>
      </c>
      <c r="R63" s="41">
        <f t="shared" si="6"/>
        <v>83674.66</v>
      </c>
      <c r="S63" s="42">
        <f>SUM(S35:S62)</f>
        <v>6481880.3399999999</v>
      </c>
      <c r="T63" s="70"/>
      <c r="U63" s="52"/>
      <c r="V63" s="52"/>
    </row>
    <row r="64" spans="1:22" ht="12.75" customHeight="1" x14ac:dyDescent="0.2">
      <c r="A64" s="31" t="s">
        <v>109</v>
      </c>
      <c r="B64" s="32" t="s">
        <v>110</v>
      </c>
      <c r="C64" s="34">
        <v>80000</v>
      </c>
      <c r="D64" s="34">
        <v>0</v>
      </c>
      <c r="E64" s="34">
        <f>+C64+D64</f>
        <v>80000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f t="shared" si="6"/>
        <v>0</v>
      </c>
      <c r="S64" s="35">
        <f t="shared" ref="S64:S98" si="8">+E64-R64</f>
        <v>80000</v>
      </c>
      <c r="T64" s="70"/>
      <c r="U64" s="52"/>
      <c r="V64" s="53"/>
    </row>
    <row r="65" spans="1:22" ht="12.75" customHeight="1" x14ac:dyDescent="0.2">
      <c r="A65" s="31" t="s">
        <v>111</v>
      </c>
      <c r="B65" s="32" t="s">
        <v>112</v>
      </c>
      <c r="C65" s="34">
        <v>15000</v>
      </c>
      <c r="D65" s="34">
        <v>0</v>
      </c>
      <c r="E65" s="34">
        <f t="shared" ref="E65:E98" si="9">+C65+D65</f>
        <v>15000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f t="shared" si="6"/>
        <v>0</v>
      </c>
      <c r="S65" s="35">
        <f t="shared" si="8"/>
        <v>15000</v>
      </c>
      <c r="T65" s="70"/>
      <c r="U65" s="53"/>
      <c r="V65" s="53"/>
    </row>
    <row r="66" spans="1:22" ht="12.75" customHeight="1" x14ac:dyDescent="0.2">
      <c r="A66" s="31" t="s">
        <v>113</v>
      </c>
      <c r="B66" s="32" t="s">
        <v>114</v>
      </c>
      <c r="C66" s="34">
        <v>25000</v>
      </c>
      <c r="D66" s="34">
        <v>0</v>
      </c>
      <c r="E66" s="34">
        <f t="shared" si="9"/>
        <v>25000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f t="shared" si="6"/>
        <v>0</v>
      </c>
      <c r="S66" s="35">
        <f t="shared" si="8"/>
        <v>25000</v>
      </c>
      <c r="T66" s="70"/>
      <c r="U66" s="53"/>
      <c r="V66" s="53"/>
    </row>
    <row r="67" spans="1:22" ht="12.75" customHeight="1" x14ac:dyDescent="0.2">
      <c r="A67" s="31">
        <v>224</v>
      </c>
      <c r="B67" s="32" t="s">
        <v>115</v>
      </c>
      <c r="C67" s="34">
        <v>5000</v>
      </c>
      <c r="D67" s="34">
        <v>0</v>
      </c>
      <c r="E67" s="34">
        <f t="shared" si="9"/>
        <v>5000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f t="shared" si="6"/>
        <v>0</v>
      </c>
      <c r="S67" s="35">
        <f t="shared" si="8"/>
        <v>5000</v>
      </c>
      <c r="T67" s="70"/>
      <c r="U67" s="53"/>
      <c r="V67" s="53"/>
    </row>
    <row r="68" spans="1:22" ht="12.75" customHeight="1" x14ac:dyDescent="0.2">
      <c r="A68" s="31" t="s">
        <v>116</v>
      </c>
      <c r="B68" s="32" t="s">
        <v>117</v>
      </c>
      <c r="C68" s="34">
        <v>10000</v>
      </c>
      <c r="D68" s="34">
        <v>0</v>
      </c>
      <c r="E68" s="34">
        <f t="shared" si="9"/>
        <v>10000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f t="shared" si="6"/>
        <v>0</v>
      </c>
      <c r="S68" s="35">
        <f t="shared" si="8"/>
        <v>10000</v>
      </c>
      <c r="T68" s="70"/>
      <c r="U68" s="53"/>
      <c r="V68" s="53"/>
    </row>
    <row r="69" spans="1:22" ht="12.75" customHeight="1" x14ac:dyDescent="0.2">
      <c r="A69" s="31" t="s">
        <v>118</v>
      </c>
      <c r="B69" s="32" t="s">
        <v>119</v>
      </c>
      <c r="C69" s="34">
        <v>19800</v>
      </c>
      <c r="D69" s="34">
        <v>0</v>
      </c>
      <c r="E69" s="34">
        <f t="shared" si="9"/>
        <v>19800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f t="shared" si="6"/>
        <v>0</v>
      </c>
      <c r="S69" s="35">
        <f t="shared" si="8"/>
        <v>19800</v>
      </c>
      <c r="T69" s="70"/>
      <c r="U69" s="53"/>
      <c r="V69" s="53"/>
    </row>
    <row r="70" spans="1:22" ht="12.75" customHeight="1" x14ac:dyDescent="0.2">
      <c r="A70" s="31" t="s">
        <v>120</v>
      </c>
      <c r="B70" s="32" t="s">
        <v>121</v>
      </c>
      <c r="C70" s="34">
        <v>46000</v>
      </c>
      <c r="D70" s="34">
        <v>0</v>
      </c>
      <c r="E70" s="34">
        <f t="shared" si="9"/>
        <v>46000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si="6"/>
        <v>0</v>
      </c>
      <c r="S70" s="35">
        <f t="shared" si="8"/>
        <v>46000</v>
      </c>
      <c r="T70" s="70"/>
      <c r="U70" s="53"/>
      <c r="V70" s="53"/>
    </row>
    <row r="71" spans="1:22" ht="12.75" customHeight="1" x14ac:dyDescent="0.2">
      <c r="A71" s="31" t="s">
        <v>122</v>
      </c>
      <c r="B71" s="32" t="s">
        <v>123</v>
      </c>
      <c r="C71" s="34">
        <v>20000</v>
      </c>
      <c r="D71" s="34">
        <v>0</v>
      </c>
      <c r="E71" s="34">
        <f t="shared" si="9"/>
        <v>20000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f t="shared" si="6"/>
        <v>0</v>
      </c>
      <c r="S71" s="35">
        <f t="shared" si="8"/>
        <v>20000</v>
      </c>
      <c r="T71" s="70"/>
      <c r="U71" s="53"/>
      <c r="V71" s="53"/>
    </row>
    <row r="72" spans="1:22" ht="12.75" customHeight="1" x14ac:dyDescent="0.2">
      <c r="A72" s="31" t="s">
        <v>124</v>
      </c>
      <c r="B72" s="32" t="s">
        <v>125</v>
      </c>
      <c r="C72" s="34">
        <v>8399</v>
      </c>
      <c r="D72" s="34">
        <v>0</v>
      </c>
      <c r="E72" s="34">
        <f t="shared" si="9"/>
        <v>8399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f t="shared" si="6"/>
        <v>0</v>
      </c>
      <c r="S72" s="35">
        <f t="shared" si="8"/>
        <v>8399</v>
      </c>
      <c r="T72" s="70"/>
      <c r="U72" s="53"/>
      <c r="V72" s="53"/>
    </row>
    <row r="73" spans="1:22" ht="12.75" customHeight="1" x14ac:dyDescent="0.2">
      <c r="A73" s="31" t="s">
        <v>126</v>
      </c>
      <c r="B73" s="32" t="s">
        <v>127</v>
      </c>
      <c r="C73" s="34">
        <v>25400</v>
      </c>
      <c r="D73" s="34">
        <v>0</v>
      </c>
      <c r="E73" s="34">
        <f t="shared" si="9"/>
        <v>25400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f t="shared" si="6"/>
        <v>0</v>
      </c>
      <c r="S73" s="35">
        <f t="shared" si="8"/>
        <v>25400</v>
      </c>
      <c r="T73" s="70"/>
      <c r="U73" s="52"/>
      <c r="V73" s="53"/>
    </row>
    <row r="74" spans="1:22" ht="12.75" customHeight="1" x14ac:dyDescent="0.2">
      <c r="A74" s="31" t="s">
        <v>128</v>
      </c>
      <c r="B74" s="32" t="s">
        <v>129</v>
      </c>
      <c r="C74" s="34">
        <v>5000</v>
      </c>
      <c r="D74" s="34">
        <v>0</v>
      </c>
      <c r="E74" s="34">
        <f t="shared" si="9"/>
        <v>5000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f t="shared" si="6"/>
        <v>0</v>
      </c>
      <c r="S74" s="35">
        <f t="shared" si="8"/>
        <v>5000</v>
      </c>
      <c r="T74" s="70"/>
      <c r="U74" s="53"/>
      <c r="V74" s="53"/>
    </row>
    <row r="75" spans="1:22" ht="12.75" customHeight="1" x14ac:dyDescent="0.2">
      <c r="A75" s="31" t="s">
        <v>130</v>
      </c>
      <c r="B75" s="32" t="s">
        <v>131</v>
      </c>
      <c r="C75" s="34">
        <v>13000</v>
      </c>
      <c r="D75" s="34">
        <v>0</v>
      </c>
      <c r="E75" s="34">
        <f t="shared" si="9"/>
        <v>13000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f t="shared" si="6"/>
        <v>0</v>
      </c>
      <c r="S75" s="35">
        <f t="shared" si="8"/>
        <v>13000</v>
      </c>
      <c r="T75" s="70"/>
      <c r="U75" s="53"/>
      <c r="V75" s="53"/>
    </row>
    <row r="76" spans="1:22" ht="12.75" customHeight="1" x14ac:dyDescent="0.2">
      <c r="A76" s="31">
        <v>252</v>
      </c>
      <c r="B76" s="32" t="s">
        <v>132</v>
      </c>
      <c r="C76" s="34">
        <v>10000</v>
      </c>
      <c r="D76" s="34">
        <v>0</v>
      </c>
      <c r="E76" s="34">
        <f t="shared" si="9"/>
        <v>10000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f t="shared" si="6"/>
        <v>0</v>
      </c>
      <c r="S76" s="35">
        <f t="shared" si="8"/>
        <v>10000</v>
      </c>
      <c r="T76" s="70"/>
      <c r="U76" s="53"/>
      <c r="V76" s="53"/>
    </row>
    <row r="77" spans="1:22" ht="12.75" customHeight="1" x14ac:dyDescent="0.2">
      <c r="A77" s="31" t="s">
        <v>133</v>
      </c>
      <c r="B77" s="32" t="s">
        <v>134</v>
      </c>
      <c r="C77" s="34">
        <v>72000</v>
      </c>
      <c r="D77" s="34">
        <v>0</v>
      </c>
      <c r="E77" s="34">
        <f t="shared" si="9"/>
        <v>72000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f t="shared" si="6"/>
        <v>0</v>
      </c>
      <c r="S77" s="35">
        <f t="shared" si="8"/>
        <v>72000</v>
      </c>
      <c r="T77" s="70"/>
      <c r="U77" s="52"/>
      <c r="V77" s="53"/>
    </row>
    <row r="78" spans="1:22" ht="12.75" customHeight="1" x14ac:dyDescent="0.2">
      <c r="A78" s="31" t="s">
        <v>135</v>
      </c>
      <c r="B78" s="32" t="s">
        <v>136</v>
      </c>
      <c r="C78" s="34">
        <v>10200</v>
      </c>
      <c r="D78" s="34">
        <v>0</v>
      </c>
      <c r="E78" s="34">
        <f t="shared" si="9"/>
        <v>10200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6"/>
        <v>0</v>
      </c>
      <c r="S78" s="35">
        <f t="shared" si="8"/>
        <v>10200</v>
      </c>
      <c r="T78" s="70"/>
      <c r="U78" s="53"/>
      <c r="V78" s="53"/>
    </row>
    <row r="79" spans="1:22" ht="12.75" customHeight="1" x14ac:dyDescent="0.2">
      <c r="A79" s="31">
        <v>261</v>
      </c>
      <c r="B79" s="32" t="s">
        <v>137</v>
      </c>
      <c r="C79" s="34">
        <v>21800</v>
      </c>
      <c r="D79" s="34">
        <v>0</v>
      </c>
      <c r="E79" s="34">
        <f t="shared" si="9"/>
        <v>21800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f t="shared" si="6"/>
        <v>0</v>
      </c>
      <c r="S79" s="35">
        <f t="shared" si="8"/>
        <v>21800</v>
      </c>
      <c r="T79" s="70"/>
      <c r="U79" s="53"/>
      <c r="V79" s="53"/>
    </row>
    <row r="80" spans="1:22" ht="12.75" customHeight="1" x14ac:dyDescent="0.2">
      <c r="A80" s="31" t="s">
        <v>138</v>
      </c>
      <c r="B80" s="32" t="s">
        <v>139</v>
      </c>
      <c r="C80" s="34">
        <v>331000</v>
      </c>
      <c r="D80" s="34">
        <v>0</v>
      </c>
      <c r="E80" s="34">
        <f t="shared" si="9"/>
        <v>331000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f t="shared" si="6"/>
        <v>0</v>
      </c>
      <c r="S80" s="35">
        <f t="shared" si="8"/>
        <v>331000</v>
      </c>
      <c r="T80" s="70"/>
      <c r="U80" s="52"/>
      <c r="V80" s="53"/>
    </row>
    <row r="81" spans="1:22" ht="12.75" customHeight="1" x14ac:dyDescent="0.2">
      <c r="A81" s="31" t="s">
        <v>140</v>
      </c>
      <c r="B81" s="32" t="s">
        <v>141</v>
      </c>
      <c r="C81" s="34">
        <v>199000</v>
      </c>
      <c r="D81" s="34">
        <v>0</v>
      </c>
      <c r="E81" s="34">
        <f t="shared" si="9"/>
        <v>199000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f t="shared" si="6"/>
        <v>0</v>
      </c>
      <c r="S81" s="35">
        <f t="shared" si="8"/>
        <v>199000</v>
      </c>
      <c r="T81" s="70"/>
      <c r="U81" s="53"/>
      <c r="V81" s="53"/>
    </row>
    <row r="82" spans="1:22" ht="12.75" customHeight="1" x14ac:dyDescent="0.2">
      <c r="A82" s="31" t="s">
        <v>142</v>
      </c>
      <c r="B82" s="32" t="s">
        <v>143</v>
      </c>
      <c r="C82" s="34">
        <v>16000</v>
      </c>
      <c r="D82" s="34">
        <v>0</v>
      </c>
      <c r="E82" s="34">
        <f t="shared" si="9"/>
        <v>16000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f t="shared" si="6"/>
        <v>0</v>
      </c>
      <c r="S82" s="35">
        <f t="shared" si="8"/>
        <v>16000</v>
      </c>
      <c r="T82" s="70"/>
      <c r="U82" s="53"/>
      <c r="V82" s="53"/>
    </row>
    <row r="83" spans="1:22" ht="12.75" customHeight="1" x14ac:dyDescent="0.2">
      <c r="A83" s="31" t="s">
        <v>144</v>
      </c>
      <c r="B83" s="32" t="s">
        <v>145</v>
      </c>
      <c r="C83" s="34">
        <v>62000</v>
      </c>
      <c r="D83" s="34">
        <v>0</v>
      </c>
      <c r="E83" s="34">
        <f t="shared" si="9"/>
        <v>62000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f t="shared" si="6"/>
        <v>0</v>
      </c>
      <c r="S83" s="35">
        <f t="shared" si="8"/>
        <v>62000</v>
      </c>
      <c r="T83" s="70"/>
      <c r="U83" s="53"/>
      <c r="V83" s="53"/>
    </row>
    <row r="84" spans="1:22" ht="12.75" customHeight="1" x14ac:dyDescent="0.2">
      <c r="A84" s="31" t="s">
        <v>146</v>
      </c>
      <c r="B84" s="32" t="s">
        <v>147</v>
      </c>
      <c r="C84" s="34">
        <v>141000</v>
      </c>
      <c r="D84" s="34">
        <v>0</v>
      </c>
      <c r="E84" s="34">
        <f t="shared" si="9"/>
        <v>141000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f t="shared" si="6"/>
        <v>0</v>
      </c>
      <c r="S84" s="35">
        <f t="shared" si="8"/>
        <v>141000</v>
      </c>
      <c r="T84" s="70"/>
      <c r="U84" s="53"/>
      <c r="V84" s="53"/>
    </row>
    <row r="85" spans="1:22" ht="12.75" customHeight="1" x14ac:dyDescent="0.2">
      <c r="A85" s="31">
        <v>269</v>
      </c>
      <c r="B85" s="32" t="s">
        <v>148</v>
      </c>
      <c r="C85" s="34">
        <v>20000</v>
      </c>
      <c r="D85" s="34">
        <v>0</v>
      </c>
      <c r="E85" s="34">
        <f t="shared" si="9"/>
        <v>20000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f t="shared" si="6"/>
        <v>0</v>
      </c>
      <c r="S85" s="35">
        <f t="shared" si="8"/>
        <v>20000</v>
      </c>
      <c r="T85" s="70"/>
      <c r="U85" s="53"/>
      <c r="V85" s="53"/>
    </row>
    <row r="86" spans="1:22" ht="12.75" customHeight="1" x14ac:dyDescent="0.2">
      <c r="A86" s="31" t="s">
        <v>149</v>
      </c>
      <c r="B86" s="32" t="s">
        <v>150</v>
      </c>
      <c r="C86" s="34">
        <v>12000</v>
      </c>
      <c r="D86" s="34">
        <v>0</v>
      </c>
      <c r="E86" s="34">
        <f t="shared" si="9"/>
        <v>12000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f t="shared" si="6"/>
        <v>0</v>
      </c>
      <c r="S86" s="35">
        <f t="shared" si="8"/>
        <v>12000</v>
      </c>
      <c r="T86" s="70"/>
      <c r="U86" s="53"/>
      <c r="V86" s="53"/>
    </row>
    <row r="87" spans="1:22" ht="12.75" customHeight="1" x14ac:dyDescent="0.2">
      <c r="A87" s="31">
        <v>274</v>
      </c>
      <c r="B87" s="32" t="s">
        <v>151</v>
      </c>
      <c r="C87" s="34">
        <v>5000</v>
      </c>
      <c r="D87" s="34">
        <v>0</v>
      </c>
      <c r="E87" s="34">
        <f t="shared" si="9"/>
        <v>5000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f t="shared" si="6"/>
        <v>0</v>
      </c>
      <c r="S87" s="35">
        <f t="shared" si="8"/>
        <v>5000</v>
      </c>
      <c r="T87" s="70"/>
      <c r="U87" s="53"/>
      <c r="V87" s="53"/>
    </row>
    <row r="88" spans="1:22" ht="12.75" customHeight="1" x14ac:dyDescent="0.2">
      <c r="A88" s="31">
        <v>275</v>
      </c>
      <c r="B88" s="32" t="s">
        <v>152</v>
      </c>
      <c r="C88" s="34">
        <v>15000</v>
      </c>
      <c r="D88" s="34">
        <v>0</v>
      </c>
      <c r="E88" s="34">
        <f t="shared" si="9"/>
        <v>15000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f t="shared" si="6"/>
        <v>0</v>
      </c>
      <c r="S88" s="35">
        <f t="shared" si="8"/>
        <v>15000</v>
      </c>
      <c r="T88" s="70"/>
      <c r="U88" s="53"/>
      <c r="V88" s="53"/>
    </row>
    <row r="89" spans="1:22" ht="12.75" customHeight="1" x14ac:dyDescent="0.2">
      <c r="A89" s="31" t="s">
        <v>153</v>
      </c>
      <c r="B89" s="32" t="s">
        <v>154</v>
      </c>
      <c r="C89" s="34">
        <v>16000</v>
      </c>
      <c r="D89" s="34">
        <v>0</v>
      </c>
      <c r="E89" s="34">
        <f t="shared" si="9"/>
        <v>16000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f t="shared" si="6"/>
        <v>0</v>
      </c>
      <c r="S89" s="35">
        <f t="shared" si="8"/>
        <v>16000</v>
      </c>
      <c r="T89" s="70"/>
      <c r="U89" s="53"/>
      <c r="V89" s="53"/>
    </row>
    <row r="90" spans="1:22" ht="12.75" customHeight="1" x14ac:dyDescent="0.2">
      <c r="A90" s="31" t="s">
        <v>155</v>
      </c>
      <c r="B90" s="32" t="s">
        <v>156</v>
      </c>
      <c r="C90" s="34">
        <v>76000</v>
      </c>
      <c r="D90" s="34">
        <v>0</v>
      </c>
      <c r="E90" s="34">
        <f t="shared" si="9"/>
        <v>76000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f t="shared" si="6"/>
        <v>0</v>
      </c>
      <c r="S90" s="35">
        <f t="shared" si="8"/>
        <v>76000</v>
      </c>
      <c r="T90" s="70"/>
      <c r="U90" s="53"/>
      <c r="V90" s="53"/>
    </row>
    <row r="91" spans="1:22" ht="12.75" customHeight="1" x14ac:dyDescent="0.2">
      <c r="A91" s="31" t="s">
        <v>157</v>
      </c>
      <c r="B91" s="32" t="s">
        <v>158</v>
      </c>
      <c r="C91" s="34">
        <v>31600</v>
      </c>
      <c r="D91" s="34">
        <v>0</v>
      </c>
      <c r="E91" s="34">
        <f t="shared" si="9"/>
        <v>31600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f t="shared" si="6"/>
        <v>0</v>
      </c>
      <c r="S91" s="35">
        <f t="shared" si="8"/>
        <v>31600</v>
      </c>
      <c r="T91" s="70"/>
      <c r="U91" s="53"/>
      <c r="V91" s="53"/>
    </row>
    <row r="92" spans="1:22" ht="12.75" customHeight="1" x14ac:dyDescent="0.2">
      <c r="A92" s="31">
        <v>289</v>
      </c>
      <c r="B92" s="32" t="s">
        <v>159</v>
      </c>
      <c r="C92" s="34">
        <v>20000</v>
      </c>
      <c r="D92" s="34">
        <v>0</v>
      </c>
      <c r="E92" s="34">
        <f t="shared" si="9"/>
        <v>20000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f t="shared" si="6"/>
        <v>0</v>
      </c>
      <c r="S92" s="35">
        <f t="shared" si="8"/>
        <v>20000</v>
      </c>
      <c r="T92" s="70"/>
      <c r="U92" s="53"/>
      <c r="V92" s="53"/>
    </row>
    <row r="93" spans="1:22" ht="12.75" customHeight="1" x14ac:dyDescent="0.2">
      <c r="A93" s="31" t="s">
        <v>160</v>
      </c>
      <c r="B93" s="32" t="s">
        <v>161</v>
      </c>
      <c r="C93" s="34">
        <v>19576</v>
      </c>
      <c r="D93" s="34">
        <v>0</v>
      </c>
      <c r="E93" s="34">
        <f t="shared" si="9"/>
        <v>19576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f t="shared" si="6"/>
        <v>0</v>
      </c>
      <c r="S93" s="35">
        <f t="shared" si="8"/>
        <v>19576</v>
      </c>
      <c r="T93" s="70"/>
      <c r="U93" s="52"/>
      <c r="V93" s="53"/>
    </row>
    <row r="94" spans="1:22" ht="12.75" customHeight="1" x14ac:dyDescent="0.2">
      <c r="A94" s="31" t="s">
        <v>162</v>
      </c>
      <c r="B94" s="32" t="s">
        <v>163</v>
      </c>
      <c r="C94" s="34">
        <v>18390</v>
      </c>
      <c r="D94" s="34">
        <v>0</v>
      </c>
      <c r="E94" s="34">
        <f t="shared" si="9"/>
        <v>18390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f t="shared" si="6"/>
        <v>0</v>
      </c>
      <c r="S94" s="35">
        <f t="shared" si="8"/>
        <v>18390</v>
      </c>
      <c r="T94" s="70"/>
      <c r="U94" s="53"/>
      <c r="V94" s="53"/>
    </row>
    <row r="95" spans="1:22" ht="12.75" customHeight="1" x14ac:dyDescent="0.2">
      <c r="A95" s="31" t="s">
        <v>164</v>
      </c>
      <c r="B95" s="32" t="s">
        <v>165</v>
      </c>
      <c r="C95" s="34">
        <v>4680</v>
      </c>
      <c r="D95" s="34">
        <v>0</v>
      </c>
      <c r="E95" s="34">
        <f t="shared" si="9"/>
        <v>4680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f t="shared" si="6"/>
        <v>0</v>
      </c>
      <c r="S95" s="35">
        <f t="shared" si="8"/>
        <v>4680</v>
      </c>
      <c r="T95" s="70"/>
      <c r="U95" s="53"/>
      <c r="V95" s="53"/>
    </row>
    <row r="96" spans="1:22" ht="12.75" customHeight="1" x14ac:dyDescent="0.2">
      <c r="A96" s="31" t="s">
        <v>166</v>
      </c>
      <c r="B96" s="32" t="s">
        <v>167</v>
      </c>
      <c r="C96" s="34">
        <v>86000</v>
      </c>
      <c r="D96" s="34">
        <v>0</v>
      </c>
      <c r="E96" s="34">
        <f t="shared" si="9"/>
        <v>86000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f t="shared" si="6"/>
        <v>0</v>
      </c>
      <c r="S96" s="35">
        <f t="shared" si="8"/>
        <v>86000</v>
      </c>
      <c r="T96" s="70"/>
      <c r="U96" s="53"/>
      <c r="V96" s="53"/>
    </row>
    <row r="97" spans="1:22" ht="12.75" customHeight="1" x14ac:dyDescent="0.2">
      <c r="A97" s="31" t="s">
        <v>168</v>
      </c>
      <c r="B97" s="32" t="s">
        <v>169</v>
      </c>
      <c r="C97" s="34">
        <v>50000</v>
      </c>
      <c r="D97" s="34">
        <v>0</v>
      </c>
      <c r="E97" s="34">
        <f t="shared" si="9"/>
        <v>50000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f t="shared" si="6"/>
        <v>0</v>
      </c>
      <c r="S97" s="35">
        <f t="shared" si="8"/>
        <v>50000</v>
      </c>
      <c r="T97" s="70"/>
      <c r="U97" s="53"/>
      <c r="V97" s="53"/>
    </row>
    <row r="98" spans="1:22" ht="12.75" customHeight="1" x14ac:dyDescent="0.2">
      <c r="A98" s="31" t="s">
        <v>170</v>
      </c>
      <c r="B98" s="32" t="s">
        <v>171</v>
      </c>
      <c r="C98" s="34">
        <v>12600</v>
      </c>
      <c r="D98" s="34">
        <v>0</v>
      </c>
      <c r="E98" s="34">
        <f t="shared" si="9"/>
        <v>12600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f t="shared" si="6"/>
        <v>0</v>
      </c>
      <c r="S98" s="35">
        <f t="shared" si="8"/>
        <v>12600</v>
      </c>
      <c r="T98" s="70"/>
      <c r="U98" s="53"/>
      <c r="V98" s="53"/>
    </row>
    <row r="99" spans="1:22" ht="12.75" customHeight="1" x14ac:dyDescent="0.2">
      <c r="A99" s="39"/>
      <c r="B99" s="40" t="s">
        <v>172</v>
      </c>
      <c r="C99" s="41">
        <f>SUM(C64:C98)</f>
        <v>1522445</v>
      </c>
      <c r="D99" s="41"/>
      <c r="E99" s="41">
        <f t="shared" ref="E99:Q99" si="10">SUM(E64:E98)</f>
        <v>1522445</v>
      </c>
      <c r="F99" s="41">
        <f t="shared" si="10"/>
        <v>0</v>
      </c>
      <c r="G99" s="41">
        <f t="shared" si="10"/>
        <v>0</v>
      </c>
      <c r="H99" s="41">
        <f t="shared" si="10"/>
        <v>0</v>
      </c>
      <c r="I99" s="41">
        <f t="shared" si="10"/>
        <v>0</v>
      </c>
      <c r="J99" s="41">
        <f t="shared" si="10"/>
        <v>0</v>
      </c>
      <c r="K99" s="41">
        <f t="shared" si="10"/>
        <v>0</v>
      </c>
      <c r="L99" s="41">
        <f t="shared" si="10"/>
        <v>0</v>
      </c>
      <c r="M99" s="41">
        <f t="shared" si="10"/>
        <v>0</v>
      </c>
      <c r="N99" s="41">
        <f t="shared" si="10"/>
        <v>0</v>
      </c>
      <c r="O99" s="41">
        <f t="shared" si="10"/>
        <v>0</v>
      </c>
      <c r="P99" s="41">
        <f t="shared" si="10"/>
        <v>0</v>
      </c>
      <c r="Q99" s="41">
        <f t="shared" si="10"/>
        <v>0</v>
      </c>
      <c r="R99" s="41">
        <f t="shared" si="6"/>
        <v>0</v>
      </c>
      <c r="S99" s="42">
        <f>SUM(S64:S98)</f>
        <v>1522445</v>
      </c>
      <c r="T99" s="70"/>
      <c r="U99" s="52"/>
      <c r="V99" s="52"/>
    </row>
    <row r="100" spans="1:22" ht="12.75" customHeight="1" x14ac:dyDescent="0.2">
      <c r="A100" s="31"/>
      <c r="B100" s="43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44"/>
      <c r="T100" s="70"/>
      <c r="U100" s="52"/>
      <c r="V100" s="52"/>
    </row>
    <row r="101" spans="1:22" ht="12.75" customHeight="1" x14ac:dyDescent="0.2">
      <c r="A101" s="31" t="s">
        <v>173</v>
      </c>
      <c r="B101" s="32" t="s">
        <v>174</v>
      </c>
      <c r="C101" s="34">
        <v>100000</v>
      </c>
      <c r="D101" s="34">
        <v>0</v>
      </c>
      <c r="E101" s="34">
        <f>+C101+D101</f>
        <v>100000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f t="shared" si="6"/>
        <v>0</v>
      </c>
      <c r="S101" s="35">
        <f t="shared" ref="S101:S106" si="11">+E101-R101</f>
        <v>100000</v>
      </c>
      <c r="T101" s="70"/>
      <c r="U101" s="53"/>
      <c r="V101" s="53"/>
    </row>
    <row r="102" spans="1:22" ht="12.75" customHeight="1" x14ac:dyDescent="0.2">
      <c r="A102" s="31" t="s">
        <v>175</v>
      </c>
      <c r="B102" s="32" t="s">
        <v>176</v>
      </c>
      <c r="C102" s="34">
        <v>24000</v>
      </c>
      <c r="D102" s="34">
        <v>0</v>
      </c>
      <c r="E102" s="34">
        <f t="shared" ref="E102:E106" si="12">+C102+D102</f>
        <v>24000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f t="shared" si="6"/>
        <v>0</v>
      </c>
      <c r="S102" s="35">
        <f t="shared" si="11"/>
        <v>24000</v>
      </c>
      <c r="T102" s="70"/>
      <c r="U102" s="53"/>
      <c r="V102" s="53"/>
    </row>
    <row r="103" spans="1:22" ht="12.75" customHeight="1" x14ac:dyDescent="0.2">
      <c r="A103" s="31">
        <v>325</v>
      </c>
      <c r="B103" s="37" t="s">
        <v>177</v>
      </c>
      <c r="C103" s="34">
        <v>350000</v>
      </c>
      <c r="D103" s="34">
        <v>0</v>
      </c>
      <c r="E103" s="34">
        <f t="shared" si="12"/>
        <v>350000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f t="shared" si="6"/>
        <v>0</v>
      </c>
      <c r="S103" s="35">
        <f t="shared" si="11"/>
        <v>350000</v>
      </c>
      <c r="T103" s="70"/>
      <c r="U103" s="53"/>
      <c r="V103" s="53"/>
    </row>
    <row r="104" spans="1:22" ht="12.75" customHeight="1" x14ac:dyDescent="0.2">
      <c r="A104" s="31" t="s">
        <v>178</v>
      </c>
      <c r="B104" s="32" t="s">
        <v>179</v>
      </c>
      <c r="C104" s="34">
        <v>18000</v>
      </c>
      <c r="D104" s="34">
        <v>0</v>
      </c>
      <c r="E104" s="34">
        <f t="shared" si="12"/>
        <v>18000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f t="shared" si="6"/>
        <v>0</v>
      </c>
      <c r="S104" s="35">
        <f t="shared" si="11"/>
        <v>18000</v>
      </c>
      <c r="T104" s="70"/>
      <c r="U104" s="53"/>
      <c r="V104" s="53"/>
    </row>
    <row r="105" spans="1:22" ht="12.75" customHeight="1" x14ac:dyDescent="0.2">
      <c r="A105" s="31" t="s">
        <v>180</v>
      </c>
      <c r="B105" s="32" t="s">
        <v>181</v>
      </c>
      <c r="C105" s="34">
        <v>150000</v>
      </c>
      <c r="D105" s="34">
        <v>0</v>
      </c>
      <c r="E105" s="34">
        <f t="shared" si="12"/>
        <v>150000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f t="shared" si="6"/>
        <v>0</v>
      </c>
      <c r="S105" s="35">
        <f t="shared" si="11"/>
        <v>150000</v>
      </c>
      <c r="T105" s="70"/>
      <c r="U105" s="53"/>
      <c r="V105" s="53"/>
    </row>
    <row r="106" spans="1:22" ht="12.75" customHeight="1" x14ac:dyDescent="0.2">
      <c r="A106" s="31" t="s">
        <v>182</v>
      </c>
      <c r="B106" s="32" t="s">
        <v>183</v>
      </c>
      <c r="C106" s="34">
        <v>270000</v>
      </c>
      <c r="D106" s="34">
        <v>0</v>
      </c>
      <c r="E106" s="34">
        <f t="shared" si="12"/>
        <v>270000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f t="shared" si="6"/>
        <v>0</v>
      </c>
      <c r="S106" s="35">
        <f t="shared" si="11"/>
        <v>270000</v>
      </c>
      <c r="T106" s="70"/>
      <c r="U106" s="53"/>
      <c r="V106" s="53"/>
    </row>
    <row r="107" spans="1:22" ht="12.75" customHeight="1" x14ac:dyDescent="0.2">
      <c r="A107" s="39"/>
      <c r="B107" s="40" t="s">
        <v>184</v>
      </c>
      <c r="C107" s="41">
        <f t="shared" ref="C107:Q107" si="13">SUM(C101:C106)</f>
        <v>912000</v>
      </c>
      <c r="D107" s="41"/>
      <c r="E107" s="41">
        <f>SUM(E101:E106)</f>
        <v>912000</v>
      </c>
      <c r="F107" s="41">
        <f t="shared" si="13"/>
        <v>0</v>
      </c>
      <c r="G107" s="41">
        <f t="shared" si="13"/>
        <v>0</v>
      </c>
      <c r="H107" s="41">
        <f t="shared" si="13"/>
        <v>0</v>
      </c>
      <c r="I107" s="41">
        <f t="shared" si="13"/>
        <v>0</v>
      </c>
      <c r="J107" s="41">
        <f t="shared" si="13"/>
        <v>0</v>
      </c>
      <c r="K107" s="41">
        <f t="shared" si="13"/>
        <v>0</v>
      </c>
      <c r="L107" s="41">
        <f t="shared" si="13"/>
        <v>0</v>
      </c>
      <c r="M107" s="41">
        <f t="shared" si="13"/>
        <v>0</v>
      </c>
      <c r="N107" s="41">
        <f t="shared" si="13"/>
        <v>0</v>
      </c>
      <c r="O107" s="41">
        <f t="shared" si="13"/>
        <v>0</v>
      </c>
      <c r="P107" s="41">
        <f t="shared" si="13"/>
        <v>0</v>
      </c>
      <c r="Q107" s="41">
        <f t="shared" si="13"/>
        <v>0</v>
      </c>
      <c r="R107" s="41">
        <f t="shared" si="6"/>
        <v>0</v>
      </c>
      <c r="S107" s="42">
        <f>SUM(S101:S106)</f>
        <v>912000</v>
      </c>
      <c r="T107" s="70"/>
      <c r="U107" s="53"/>
      <c r="V107" s="53"/>
    </row>
    <row r="108" spans="1:22" ht="12.75" customHeight="1" x14ac:dyDescent="0.2">
      <c r="A108" s="31" t="s">
        <v>185</v>
      </c>
      <c r="B108" s="32" t="s">
        <v>186</v>
      </c>
      <c r="C108" s="34">
        <v>610000</v>
      </c>
      <c r="D108" s="34">
        <v>0</v>
      </c>
      <c r="E108" s="34">
        <f>+C108+D108</f>
        <v>610000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f t="shared" si="6"/>
        <v>0</v>
      </c>
      <c r="S108" s="35">
        <f>+E108-R108</f>
        <v>610000</v>
      </c>
      <c r="T108" s="70"/>
      <c r="U108" s="53"/>
      <c r="V108" s="53"/>
    </row>
    <row r="109" spans="1:22" ht="12.75" customHeight="1" x14ac:dyDescent="0.2">
      <c r="A109" s="31" t="s">
        <v>187</v>
      </c>
      <c r="B109" s="32" t="s">
        <v>188</v>
      </c>
      <c r="C109" s="34">
        <v>296250</v>
      </c>
      <c r="D109" s="34">
        <v>0</v>
      </c>
      <c r="E109" s="34">
        <f t="shared" ref="E109:E110" si="14">+C109+D109</f>
        <v>296250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f t="shared" si="6"/>
        <v>0</v>
      </c>
      <c r="S109" s="35">
        <f>+E109-R109</f>
        <v>296250</v>
      </c>
      <c r="T109" s="70"/>
      <c r="U109" s="53"/>
      <c r="V109" s="53"/>
    </row>
    <row r="110" spans="1:22" ht="12.75" customHeight="1" x14ac:dyDescent="0.2">
      <c r="A110" s="31" t="s">
        <v>189</v>
      </c>
      <c r="B110" s="32" t="s">
        <v>190</v>
      </c>
      <c r="C110" s="34">
        <v>48750</v>
      </c>
      <c r="D110" s="34">
        <v>0</v>
      </c>
      <c r="E110" s="34">
        <f t="shared" si="14"/>
        <v>48750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f t="shared" si="6"/>
        <v>0</v>
      </c>
      <c r="S110" s="35">
        <f>+E110-R110</f>
        <v>48750</v>
      </c>
      <c r="T110" s="70"/>
      <c r="U110" s="53"/>
      <c r="V110" s="53"/>
    </row>
    <row r="111" spans="1:22" ht="12.75" customHeight="1" thickBot="1" x14ac:dyDescent="0.25">
      <c r="A111" s="39"/>
      <c r="B111" s="40" t="s">
        <v>191</v>
      </c>
      <c r="C111" s="45">
        <f>SUM(C108:C110)</f>
        <v>955000</v>
      </c>
      <c r="D111" s="45"/>
      <c r="E111" s="45">
        <f>SUM(E108:E110)</f>
        <v>955000</v>
      </c>
      <c r="F111" s="45">
        <f>SUM(F108:F110)</f>
        <v>0</v>
      </c>
      <c r="G111" s="45">
        <f>SUM(G108:G110)</f>
        <v>0</v>
      </c>
      <c r="H111" s="45">
        <f t="shared" ref="H111:Q113" si="15">SUM(H108:H110)</f>
        <v>0</v>
      </c>
      <c r="I111" s="45">
        <f t="shared" si="15"/>
        <v>0</v>
      </c>
      <c r="J111" s="45">
        <f t="shared" si="15"/>
        <v>0</v>
      </c>
      <c r="K111" s="45">
        <f t="shared" si="15"/>
        <v>0</v>
      </c>
      <c r="L111" s="45">
        <f t="shared" si="15"/>
        <v>0</v>
      </c>
      <c r="M111" s="45">
        <f t="shared" si="15"/>
        <v>0</v>
      </c>
      <c r="N111" s="45">
        <f t="shared" si="15"/>
        <v>0</v>
      </c>
      <c r="O111" s="45">
        <f t="shared" si="15"/>
        <v>0</v>
      </c>
      <c r="P111" s="45">
        <f t="shared" si="15"/>
        <v>0</v>
      </c>
      <c r="Q111" s="45">
        <f t="shared" si="15"/>
        <v>0</v>
      </c>
      <c r="R111" s="45">
        <f t="shared" si="6"/>
        <v>0</v>
      </c>
      <c r="S111" s="46">
        <f>SUM(S108:S110)</f>
        <v>955000</v>
      </c>
      <c r="T111" s="70"/>
      <c r="U111" s="53"/>
      <c r="V111" s="53"/>
    </row>
    <row r="112" spans="1:22" ht="12.75" customHeight="1" x14ac:dyDescent="0.2">
      <c r="A112" s="31">
        <v>913</v>
      </c>
      <c r="B112" s="32" t="s">
        <v>192</v>
      </c>
      <c r="C112" s="34">
        <v>215000</v>
      </c>
      <c r="D112" s="34">
        <v>0</v>
      </c>
      <c r="E112" s="34">
        <f>+C112+D112</f>
        <v>215000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f t="shared" si="6"/>
        <v>0</v>
      </c>
      <c r="S112" s="35">
        <f>+E112-R112</f>
        <v>215000</v>
      </c>
      <c r="T112" s="70"/>
      <c r="U112" s="53"/>
      <c r="V112" s="53"/>
    </row>
    <row r="113" spans="1:22" ht="12.75" customHeight="1" thickBot="1" x14ac:dyDescent="0.25">
      <c r="A113" s="39"/>
      <c r="B113" s="40" t="s">
        <v>193</v>
      </c>
      <c r="C113" s="45">
        <f>SUM(C112)</f>
        <v>215000</v>
      </c>
      <c r="D113" s="45"/>
      <c r="E113" s="45">
        <f>SUM(E112)</f>
        <v>215000</v>
      </c>
      <c r="F113" s="45">
        <f>SUM(F110:F112)</f>
        <v>0</v>
      </c>
      <c r="G113" s="45">
        <v>0</v>
      </c>
      <c r="H113" s="45">
        <v>0</v>
      </c>
      <c r="I113" s="45">
        <f t="shared" si="15"/>
        <v>0</v>
      </c>
      <c r="J113" s="45">
        <f t="shared" si="15"/>
        <v>0</v>
      </c>
      <c r="K113" s="45">
        <f t="shared" si="15"/>
        <v>0</v>
      </c>
      <c r="L113" s="45">
        <v>0</v>
      </c>
      <c r="M113" s="45">
        <f t="shared" si="15"/>
        <v>0</v>
      </c>
      <c r="N113" s="45">
        <f t="shared" si="15"/>
        <v>0</v>
      </c>
      <c r="O113" s="45">
        <f t="shared" si="15"/>
        <v>0</v>
      </c>
      <c r="P113" s="45">
        <f t="shared" si="15"/>
        <v>0</v>
      </c>
      <c r="Q113" s="45">
        <f t="shared" si="15"/>
        <v>0</v>
      </c>
      <c r="R113" s="45">
        <f>SUM(F113:Q113)</f>
        <v>0</v>
      </c>
      <c r="S113" s="46">
        <f>SUM(S112)</f>
        <v>215000</v>
      </c>
      <c r="T113" s="70"/>
      <c r="U113" s="53"/>
      <c r="V113" s="53"/>
    </row>
    <row r="114" spans="1:22" ht="12.75" customHeight="1" thickBot="1" x14ac:dyDescent="0.25">
      <c r="A114" s="47"/>
      <c r="B114" s="48" t="s">
        <v>194</v>
      </c>
      <c r="C114" s="49">
        <f>C107+C99+C63+C34+C111+C113</f>
        <v>19500000</v>
      </c>
      <c r="D114" s="49"/>
      <c r="E114" s="49">
        <f>E107+E99+E63+E34+E111+E113</f>
        <v>19500000</v>
      </c>
      <c r="F114" s="49">
        <f t="shared" ref="F114:P114" si="16">F107+F99+F63+F34+F111</f>
        <v>702727.96</v>
      </c>
      <c r="G114" s="49">
        <f t="shared" si="16"/>
        <v>0</v>
      </c>
      <c r="H114" s="49">
        <f t="shared" si="16"/>
        <v>0</v>
      </c>
      <c r="I114" s="49">
        <f t="shared" si="16"/>
        <v>0</v>
      </c>
      <c r="J114" s="49">
        <f t="shared" si="16"/>
        <v>0</v>
      </c>
      <c r="K114" s="49">
        <f t="shared" si="16"/>
        <v>0</v>
      </c>
      <c r="L114" s="49">
        <f t="shared" si="16"/>
        <v>0</v>
      </c>
      <c r="M114" s="49">
        <f t="shared" si="16"/>
        <v>0</v>
      </c>
      <c r="N114" s="49">
        <f t="shared" si="16"/>
        <v>0</v>
      </c>
      <c r="O114" s="49">
        <f t="shared" si="16"/>
        <v>0</v>
      </c>
      <c r="P114" s="49">
        <f t="shared" si="16"/>
        <v>0</v>
      </c>
      <c r="Q114" s="49">
        <f>Q113+Q111+Q107+Q99+Q63+Q34</f>
        <v>0</v>
      </c>
      <c r="R114" s="49">
        <f>SUM(F114:Q114)</f>
        <v>702727.96</v>
      </c>
      <c r="S114" s="50">
        <f>S107+S99+S63+S34+S111+S113</f>
        <v>18797272.039999999</v>
      </c>
      <c r="T114" s="70"/>
      <c r="U114" s="52"/>
      <c r="V114" s="52"/>
    </row>
    <row r="115" spans="1:22" ht="12.75" customHeight="1" x14ac:dyDescent="0.2">
      <c r="A115" s="51"/>
      <c r="B115" s="32"/>
      <c r="C115" s="34"/>
      <c r="D115" s="34"/>
      <c r="E115" s="34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3"/>
      <c r="S115" s="52"/>
      <c r="T115" s="70"/>
      <c r="U115" s="53"/>
      <c r="V115" s="53"/>
    </row>
    <row r="116" spans="1:22" ht="12.75" customHeight="1" x14ac:dyDescent="0.2">
      <c r="A116" s="51"/>
      <c r="B116" s="32"/>
      <c r="C116" s="34"/>
      <c r="D116" s="34"/>
      <c r="E116" s="34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3"/>
      <c r="S116" s="52"/>
      <c r="T116" s="70"/>
      <c r="U116" s="53"/>
      <c r="V116" s="53"/>
    </row>
    <row r="117" spans="1:22" ht="12.75" customHeight="1" x14ac:dyDescent="0.2">
      <c r="A117" s="51"/>
      <c r="B117" s="32"/>
      <c r="C117" s="34"/>
      <c r="D117" s="34"/>
      <c r="E117" s="34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3"/>
      <c r="S117" s="52"/>
      <c r="T117" s="70"/>
      <c r="U117" s="53"/>
      <c r="V117" s="53"/>
    </row>
    <row r="118" spans="1:22" ht="12.75" customHeight="1" x14ac:dyDescent="0.2">
      <c r="A118" s="51"/>
      <c r="B118" s="32"/>
      <c r="C118" s="34"/>
      <c r="D118" s="34"/>
      <c r="E118" s="34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3"/>
      <c r="S118" s="52"/>
      <c r="T118" s="70"/>
      <c r="U118" s="53"/>
      <c r="V118" s="53"/>
    </row>
    <row r="119" spans="1:22" ht="12.75" customHeight="1" x14ac:dyDescent="0.2">
      <c r="A119" s="51"/>
      <c r="B119" s="32"/>
      <c r="C119" s="34"/>
      <c r="D119" s="34"/>
      <c r="E119" s="34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3"/>
      <c r="S119" s="52"/>
      <c r="T119" s="70"/>
      <c r="U119" s="53"/>
      <c r="V119" s="53"/>
    </row>
    <row r="120" spans="1:22" ht="12.75" customHeight="1" x14ac:dyDescent="0.2">
      <c r="A120" s="51"/>
      <c r="B120" s="32"/>
      <c r="C120" s="34"/>
      <c r="D120" s="34"/>
      <c r="E120" s="34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3"/>
      <c r="S120" s="52"/>
      <c r="T120" s="70"/>
      <c r="U120" s="53"/>
      <c r="V120" s="53"/>
    </row>
    <row r="121" spans="1:22" ht="12.75" customHeight="1" x14ac:dyDescent="0.25">
      <c r="A121" s="51"/>
      <c r="B121" s="58" t="s">
        <v>195</v>
      </c>
      <c r="C121" s="58"/>
      <c r="D121" s="34"/>
      <c r="E121" s="34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3"/>
      <c r="S121" s="52"/>
      <c r="T121" s="70"/>
      <c r="U121" s="53"/>
      <c r="V121" s="53"/>
    </row>
    <row r="122" spans="1:22" ht="12.75" customHeight="1" x14ac:dyDescent="0.25">
      <c r="A122" s="51"/>
      <c r="B122" s="58" t="s">
        <v>196</v>
      </c>
      <c r="C122" s="58"/>
      <c r="D122" s="34"/>
      <c r="E122" s="34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3"/>
      <c r="S122" s="52"/>
      <c r="T122" s="70"/>
      <c r="U122" s="53"/>
      <c r="V122" s="53"/>
    </row>
    <row r="123" spans="1:22" ht="12.75" customHeight="1" x14ac:dyDescent="0.2">
      <c r="A123" s="54"/>
      <c r="B123" s="53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29"/>
      <c r="O123" s="52"/>
      <c r="P123" s="52"/>
      <c r="Q123" s="52"/>
      <c r="R123" s="52"/>
      <c r="S123" s="52"/>
      <c r="T123" s="53"/>
      <c r="U123" s="53"/>
      <c r="V123" s="53"/>
    </row>
    <row r="124" spans="1:22" ht="12.75" customHeight="1" x14ac:dyDescent="0.2">
      <c r="A124" s="54"/>
      <c r="B124" s="53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29"/>
      <c r="O124" s="52"/>
      <c r="P124" s="52"/>
      <c r="Q124" s="52"/>
      <c r="R124" s="52"/>
      <c r="S124" s="52"/>
      <c r="T124" s="53"/>
      <c r="U124" s="53"/>
      <c r="V124" s="53"/>
    </row>
    <row r="125" spans="1:22" ht="12.75" customHeight="1" x14ac:dyDescent="0.25">
      <c r="A125" s="54"/>
      <c r="B125" s="71" t="s">
        <v>200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53"/>
      <c r="U125" s="53"/>
      <c r="V125" s="53"/>
    </row>
    <row r="126" spans="1:22" ht="12.75" customHeight="1" x14ac:dyDescent="0.25">
      <c r="A126" s="54"/>
      <c r="B126" s="71" t="s">
        <v>201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</row>
  </sheetData>
  <sortState ref="A99:O104">
    <sortCondition ref="A99:A104"/>
  </sortState>
  <mergeCells count="10">
    <mergeCell ref="A12:S12"/>
    <mergeCell ref="A13:S13"/>
    <mergeCell ref="B121:C121"/>
    <mergeCell ref="B122:C122"/>
    <mergeCell ref="B125:S125"/>
    <mergeCell ref="B2:Q2"/>
    <mergeCell ref="B3:Q3"/>
    <mergeCell ref="B4:Q4"/>
    <mergeCell ref="A14:S14"/>
    <mergeCell ref="B126:V126"/>
  </mergeCells>
  <phoneticPr fontId="0" type="noConversion"/>
  <conditionalFormatting sqref="T14">
    <cfRule type="cellIs" dxfId="1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2023-02-16T14:44:12Z</dcterms:modified>
</cp:coreProperties>
</file>