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lderon\Documents\MIS DOCUMENTOS 2023 - ADMIN7\Información Pública 2023\Publicaciones 2023\4 Abril 2023\Financiero\Presupuesto\"/>
    </mc:Choice>
  </mc:AlternateContent>
  <bookViews>
    <workbookView xWindow="0" yWindow="0" windowWidth="28800" windowHeight="12225" tabRatio="650"/>
  </bookViews>
  <sheets>
    <sheet name="EJECUCIÓN PRESUPUESTARIA" sheetId="2" r:id="rId1"/>
  </sheets>
  <externalReferences>
    <externalReference r:id="rId2"/>
  </externalReferences>
  <definedNames>
    <definedName name="_xlnm.Print_Area" localSheetId="0">'EJECUCIÓN PRESUPUESTARIA'!#REF!</definedName>
    <definedName name="_xlnm.Print_Titles" localSheetId="0">'EJECUCIÓN PRESUPUESTARIA'!#REF!</definedName>
  </definedNames>
  <calcPr calcId="152511"/>
</workbook>
</file>

<file path=xl/calcChain.xml><?xml version="1.0" encoding="utf-8"?>
<calcChain xmlns="http://schemas.openxmlformats.org/spreadsheetml/2006/main">
  <c r="Q117" i="2" l="1"/>
  <c r="P117" i="2"/>
  <c r="M117" i="2"/>
  <c r="K117" i="2"/>
  <c r="H117" i="2"/>
  <c r="F117" i="2"/>
  <c r="E117" i="2"/>
  <c r="D117" i="2"/>
  <c r="C117" i="2"/>
  <c r="S116" i="2"/>
  <c r="S117" i="2" s="1"/>
  <c r="R116" i="2"/>
  <c r="E116" i="2"/>
  <c r="Q115" i="2"/>
  <c r="P115" i="2"/>
  <c r="O115" i="2"/>
  <c r="O117" i="2" s="1"/>
  <c r="N115" i="2"/>
  <c r="N117" i="2" s="1"/>
  <c r="M115" i="2"/>
  <c r="L115" i="2"/>
  <c r="K115" i="2"/>
  <c r="J115" i="2"/>
  <c r="J117" i="2" s="1"/>
  <c r="I115" i="2"/>
  <c r="I117" i="2" s="1"/>
  <c r="H115" i="2"/>
  <c r="G115" i="2"/>
  <c r="F115" i="2"/>
  <c r="R115" i="2" s="1"/>
  <c r="D115" i="2"/>
  <c r="C115" i="2"/>
  <c r="S114" i="2"/>
  <c r="R114" i="2"/>
  <c r="E114" i="2"/>
  <c r="R113" i="2"/>
  <c r="S113" i="2" s="1"/>
  <c r="E113" i="2"/>
  <c r="R112" i="2"/>
  <c r="E112" i="2"/>
  <c r="Q111" i="2"/>
  <c r="P111" i="2"/>
  <c r="O111" i="2"/>
  <c r="N111" i="2"/>
  <c r="M111" i="2"/>
  <c r="L111" i="2"/>
  <c r="K111" i="2"/>
  <c r="J111" i="2"/>
  <c r="I111" i="2"/>
  <c r="H111" i="2"/>
  <c r="G111" i="2"/>
  <c r="F111" i="2"/>
  <c r="R111" i="2" s="1"/>
  <c r="D111" i="2"/>
  <c r="C111" i="2"/>
  <c r="R110" i="2"/>
  <c r="E110" i="2"/>
  <c r="S110" i="2" s="1"/>
  <c r="D110" i="2"/>
  <c r="R109" i="2"/>
  <c r="E109" i="2"/>
  <c r="S109" i="2" s="1"/>
  <c r="D109" i="2"/>
  <c r="R108" i="2"/>
  <c r="E108" i="2"/>
  <c r="S108" i="2" s="1"/>
  <c r="D108" i="2"/>
  <c r="R107" i="2"/>
  <c r="E107" i="2"/>
  <c r="S107" i="2" s="1"/>
  <c r="D107" i="2"/>
  <c r="R106" i="2"/>
  <c r="E106" i="2"/>
  <c r="S106" i="2" s="1"/>
  <c r="D106" i="2"/>
  <c r="R105" i="2"/>
  <c r="E105" i="2"/>
  <c r="D105" i="2"/>
  <c r="Q103" i="2"/>
  <c r="P103" i="2"/>
  <c r="O103" i="2"/>
  <c r="N103" i="2"/>
  <c r="N118" i="2" s="1"/>
  <c r="M103" i="2"/>
  <c r="L103" i="2"/>
  <c r="K103" i="2"/>
  <c r="J103" i="2"/>
  <c r="J118" i="2" s="1"/>
  <c r="I103" i="2"/>
  <c r="H103" i="2"/>
  <c r="G103" i="2"/>
  <c r="F103" i="2"/>
  <c r="F118" i="2" s="1"/>
  <c r="C103" i="2"/>
  <c r="R102" i="2"/>
  <c r="S102" i="2" s="1"/>
  <c r="E102" i="2"/>
  <c r="D102" i="2"/>
  <c r="R101" i="2"/>
  <c r="S101" i="2" s="1"/>
  <c r="E101" i="2"/>
  <c r="D101" i="2"/>
  <c r="R100" i="2"/>
  <c r="S100" i="2" s="1"/>
  <c r="E100" i="2"/>
  <c r="D100" i="2"/>
  <c r="R99" i="2"/>
  <c r="S99" i="2" s="1"/>
  <c r="E99" i="2"/>
  <c r="D99" i="2"/>
  <c r="R98" i="2"/>
  <c r="S98" i="2" s="1"/>
  <c r="E98" i="2"/>
  <c r="D98" i="2"/>
  <c r="R97" i="2"/>
  <c r="S97" i="2" s="1"/>
  <c r="E97" i="2"/>
  <c r="D97" i="2"/>
  <c r="R96" i="2"/>
  <c r="S96" i="2" s="1"/>
  <c r="E96" i="2"/>
  <c r="D96" i="2"/>
  <c r="R95" i="2"/>
  <c r="S95" i="2" s="1"/>
  <c r="E95" i="2"/>
  <c r="D95" i="2"/>
  <c r="R94" i="2"/>
  <c r="S94" i="2" s="1"/>
  <c r="E94" i="2"/>
  <c r="D94" i="2"/>
  <c r="R93" i="2"/>
  <c r="S93" i="2" s="1"/>
  <c r="E93" i="2"/>
  <c r="D93" i="2"/>
  <c r="R92" i="2"/>
  <c r="S92" i="2" s="1"/>
  <c r="E92" i="2"/>
  <c r="D92" i="2"/>
  <c r="R91" i="2"/>
  <c r="S91" i="2" s="1"/>
  <c r="E91" i="2"/>
  <c r="D91" i="2"/>
  <c r="R90" i="2"/>
  <c r="S90" i="2" s="1"/>
  <c r="E90" i="2"/>
  <c r="D90" i="2"/>
  <c r="R89" i="2"/>
  <c r="S89" i="2" s="1"/>
  <c r="E89" i="2"/>
  <c r="D89" i="2"/>
  <c r="R88" i="2"/>
  <c r="S88" i="2" s="1"/>
  <c r="E88" i="2"/>
  <c r="D88" i="2"/>
  <c r="R87" i="2"/>
  <c r="S87" i="2" s="1"/>
  <c r="E87" i="2"/>
  <c r="D87" i="2"/>
  <c r="R86" i="2"/>
  <c r="S86" i="2" s="1"/>
  <c r="E86" i="2"/>
  <c r="D86" i="2"/>
  <c r="R85" i="2"/>
  <c r="S85" i="2" s="1"/>
  <c r="E85" i="2"/>
  <c r="D85" i="2"/>
  <c r="R84" i="2"/>
  <c r="S84" i="2" s="1"/>
  <c r="E84" i="2"/>
  <c r="D84" i="2"/>
  <c r="R83" i="2"/>
  <c r="S83" i="2" s="1"/>
  <c r="E83" i="2"/>
  <c r="D83" i="2"/>
  <c r="R82" i="2"/>
  <c r="S82" i="2" s="1"/>
  <c r="E82" i="2"/>
  <c r="D82" i="2"/>
  <c r="R81" i="2"/>
  <c r="S81" i="2" s="1"/>
  <c r="E81" i="2"/>
  <c r="D81" i="2"/>
  <c r="S80" i="2"/>
  <c r="R80" i="2"/>
  <c r="E80" i="2"/>
  <c r="R79" i="2"/>
  <c r="E79" i="2"/>
  <c r="S79" i="2" s="1"/>
  <c r="D79" i="2"/>
  <c r="R78" i="2"/>
  <c r="E78" i="2"/>
  <c r="S78" i="2" s="1"/>
  <c r="R77" i="2"/>
  <c r="E77" i="2"/>
  <c r="S77" i="2" s="1"/>
  <c r="S76" i="2"/>
  <c r="R76" i="2"/>
  <c r="E76" i="2"/>
  <c r="S75" i="2"/>
  <c r="R75" i="2"/>
  <c r="E75" i="2"/>
  <c r="R74" i="2"/>
  <c r="E74" i="2"/>
  <c r="D74" i="2"/>
  <c r="R73" i="2"/>
  <c r="E73" i="2"/>
  <c r="S73" i="2" s="1"/>
  <c r="D73" i="2"/>
  <c r="R72" i="2"/>
  <c r="E72" i="2"/>
  <c r="S72" i="2" s="1"/>
  <c r="R71" i="2"/>
  <c r="E71" i="2"/>
  <c r="S71" i="2" s="1"/>
  <c r="D71" i="2"/>
  <c r="D103" i="2" s="1"/>
  <c r="R70" i="2"/>
  <c r="E70" i="2"/>
  <c r="S70" i="2" s="1"/>
  <c r="S69" i="2"/>
  <c r="R69" i="2"/>
  <c r="E69" i="2"/>
  <c r="S68" i="2"/>
  <c r="R68" i="2"/>
  <c r="E68" i="2"/>
  <c r="R67" i="2"/>
  <c r="E67" i="2"/>
  <c r="S67" i="2" s="1"/>
  <c r="R66" i="2"/>
  <c r="E66" i="2"/>
  <c r="S66" i="2" s="1"/>
  <c r="Q65" i="2"/>
  <c r="P65" i="2"/>
  <c r="O65" i="2"/>
  <c r="O118" i="2" s="1"/>
  <c r="N65" i="2"/>
  <c r="M65" i="2"/>
  <c r="L65" i="2"/>
  <c r="K65" i="2"/>
  <c r="J65" i="2"/>
  <c r="I65" i="2"/>
  <c r="H65" i="2"/>
  <c r="G65" i="2"/>
  <c r="F65" i="2"/>
  <c r="R65" i="2" s="1"/>
  <c r="C65" i="2"/>
  <c r="C118" i="2" s="1"/>
  <c r="R64" i="2"/>
  <c r="D64" i="2"/>
  <c r="E64" i="2" s="1"/>
  <c r="S64" i="2" s="1"/>
  <c r="R63" i="2"/>
  <c r="D63" i="2"/>
  <c r="E63" i="2" s="1"/>
  <c r="S63" i="2" s="1"/>
  <c r="R62" i="2"/>
  <c r="E62" i="2"/>
  <c r="S62" i="2" s="1"/>
  <c r="R61" i="2"/>
  <c r="D61" i="2"/>
  <c r="E61" i="2" s="1"/>
  <c r="S61" i="2" s="1"/>
  <c r="R60" i="2"/>
  <c r="D60" i="2"/>
  <c r="E60" i="2" s="1"/>
  <c r="S60" i="2" s="1"/>
  <c r="S59" i="2"/>
  <c r="R59" i="2"/>
  <c r="D59" i="2"/>
  <c r="E59" i="2" s="1"/>
  <c r="R58" i="2"/>
  <c r="S58" i="2" s="1"/>
  <c r="D58" i="2"/>
  <c r="E58" i="2" s="1"/>
  <c r="R57" i="2"/>
  <c r="D57" i="2"/>
  <c r="E57" i="2" s="1"/>
  <c r="S57" i="2" s="1"/>
  <c r="R56" i="2"/>
  <c r="D56" i="2"/>
  <c r="E56" i="2" s="1"/>
  <c r="S56" i="2" s="1"/>
  <c r="S55" i="2"/>
  <c r="R55" i="2"/>
  <c r="D55" i="2"/>
  <c r="E55" i="2" s="1"/>
  <c r="R54" i="2"/>
  <c r="S54" i="2" s="1"/>
  <c r="D54" i="2"/>
  <c r="E54" i="2" s="1"/>
  <c r="R53" i="2"/>
  <c r="D53" i="2"/>
  <c r="E53" i="2" s="1"/>
  <c r="S53" i="2" s="1"/>
  <c r="R52" i="2"/>
  <c r="D52" i="2"/>
  <c r="E52" i="2" s="1"/>
  <c r="S52" i="2" s="1"/>
  <c r="S51" i="2"/>
  <c r="R51" i="2"/>
  <c r="E51" i="2"/>
  <c r="R50" i="2"/>
  <c r="S50" i="2" s="1"/>
  <c r="E50" i="2"/>
  <c r="D50" i="2"/>
  <c r="R49" i="2"/>
  <c r="S49" i="2" s="1"/>
  <c r="E49" i="2"/>
  <c r="D49" i="2"/>
  <c r="R48" i="2"/>
  <c r="S48" i="2" s="1"/>
  <c r="E48" i="2"/>
  <c r="R47" i="2"/>
  <c r="D47" i="2"/>
  <c r="E47" i="2" s="1"/>
  <c r="S47" i="2" s="1"/>
  <c r="R46" i="2"/>
  <c r="D46" i="2"/>
  <c r="E46" i="2" s="1"/>
  <c r="S46" i="2" s="1"/>
  <c r="R45" i="2"/>
  <c r="E45" i="2"/>
  <c r="D45" i="2"/>
  <c r="R44" i="2"/>
  <c r="E44" i="2"/>
  <c r="S44" i="2" s="1"/>
  <c r="R43" i="2"/>
  <c r="D43" i="2"/>
  <c r="E43" i="2" s="1"/>
  <c r="S43" i="2" s="1"/>
  <c r="R42" i="2"/>
  <c r="D42" i="2"/>
  <c r="E42" i="2" s="1"/>
  <c r="S42" i="2" s="1"/>
  <c r="R41" i="2"/>
  <c r="D41" i="2"/>
  <c r="E41" i="2" s="1"/>
  <c r="S41" i="2" s="1"/>
  <c r="R40" i="2"/>
  <c r="D40" i="2"/>
  <c r="E40" i="2" s="1"/>
  <c r="S40" i="2" s="1"/>
  <c r="R39" i="2"/>
  <c r="D39" i="2"/>
  <c r="E39" i="2" s="1"/>
  <c r="S39" i="2" s="1"/>
  <c r="R38" i="2"/>
  <c r="D38" i="2"/>
  <c r="E38" i="2" s="1"/>
  <c r="S38" i="2" s="1"/>
  <c r="R37" i="2"/>
  <c r="D37" i="2"/>
  <c r="E37" i="2" s="1"/>
  <c r="S37" i="2" s="1"/>
  <c r="R36" i="2"/>
  <c r="D36" i="2"/>
  <c r="E36" i="2" s="1"/>
  <c r="S36" i="2" s="1"/>
  <c r="R35" i="2"/>
  <c r="D35" i="2"/>
  <c r="E35" i="2" s="1"/>
  <c r="Q34" i="2"/>
  <c r="P34" i="2"/>
  <c r="O34" i="2"/>
  <c r="N34" i="2"/>
  <c r="M34" i="2"/>
  <c r="L34" i="2"/>
  <c r="K34" i="2"/>
  <c r="K118" i="2" s="1"/>
  <c r="J34" i="2"/>
  <c r="I34" i="2"/>
  <c r="H34" i="2"/>
  <c r="G34" i="2"/>
  <c r="G118" i="2" s="1"/>
  <c r="F34" i="2"/>
  <c r="C34" i="2"/>
  <c r="R33" i="2"/>
  <c r="D33" i="2"/>
  <c r="E33" i="2" s="1"/>
  <c r="S33" i="2" s="1"/>
  <c r="R32" i="2"/>
  <c r="E32" i="2"/>
  <c r="D32" i="2"/>
  <c r="R31" i="2"/>
  <c r="E31" i="2"/>
  <c r="S31" i="2" s="1"/>
  <c r="D31" i="2"/>
  <c r="R30" i="2"/>
  <c r="D30" i="2"/>
  <c r="E30" i="2" s="1"/>
  <c r="S30" i="2" s="1"/>
  <c r="R29" i="2"/>
  <c r="D29" i="2"/>
  <c r="E29" i="2" s="1"/>
  <c r="S29" i="2" s="1"/>
  <c r="R28" i="2"/>
  <c r="E28" i="2"/>
  <c r="D28" i="2"/>
  <c r="R27" i="2"/>
  <c r="E27" i="2"/>
  <c r="S27" i="2" s="1"/>
  <c r="D27" i="2"/>
  <c r="R26" i="2"/>
  <c r="D26" i="2"/>
  <c r="E26" i="2" s="1"/>
  <c r="S26" i="2" s="1"/>
  <c r="R25" i="2"/>
  <c r="D25" i="2"/>
  <c r="E25" i="2" s="1"/>
  <c r="S25" i="2" s="1"/>
  <c r="R24" i="2"/>
  <c r="E24" i="2"/>
  <c r="D24" i="2"/>
  <c r="R23" i="2"/>
  <c r="E23" i="2"/>
  <c r="S23" i="2" s="1"/>
  <c r="D23" i="2"/>
  <c r="R22" i="2"/>
  <c r="D22" i="2"/>
  <c r="E22" i="2" s="1"/>
  <c r="S22" i="2" s="1"/>
  <c r="R21" i="2"/>
  <c r="D21" i="2"/>
  <c r="E21" i="2" s="1"/>
  <c r="S21" i="2" s="1"/>
  <c r="R20" i="2"/>
  <c r="E20" i="2"/>
  <c r="D20" i="2"/>
  <c r="R19" i="2"/>
  <c r="E19" i="2"/>
  <c r="S19" i="2" s="1"/>
  <c r="D19" i="2"/>
  <c r="R18" i="2"/>
  <c r="D18" i="2"/>
  <c r="E18" i="2" s="1"/>
  <c r="S18" i="2" s="1"/>
  <c r="R17" i="2"/>
  <c r="D17" i="2"/>
  <c r="D34" i="2" s="1"/>
  <c r="E65" i="2" l="1"/>
  <c r="S35" i="2"/>
  <c r="I118" i="2"/>
  <c r="M118" i="2"/>
  <c r="E115" i="2"/>
  <c r="S112" i="2"/>
  <c r="S115" i="2" s="1"/>
  <c r="R117" i="2"/>
  <c r="E17" i="2"/>
  <c r="S105" i="2"/>
  <c r="S111" i="2" s="1"/>
  <c r="E111" i="2"/>
  <c r="Q118" i="2"/>
  <c r="D65" i="2"/>
  <c r="D118" i="2" s="1"/>
  <c r="E103" i="2"/>
  <c r="S20" i="2"/>
  <c r="S24" i="2"/>
  <c r="S28" i="2"/>
  <c r="S32" i="2"/>
  <c r="R34" i="2"/>
  <c r="S45" i="2"/>
  <c r="S74" i="2"/>
  <c r="S103" i="2" s="1"/>
  <c r="H118" i="2"/>
  <c r="R118" i="2" s="1"/>
  <c r="L118" i="2"/>
  <c r="P118" i="2"/>
  <c r="R103" i="2"/>
  <c r="S118" i="2" l="1"/>
  <c r="S17" i="2"/>
  <c r="S34" i="2" s="1"/>
  <c r="E34" i="2"/>
  <c r="S65" i="2"/>
  <c r="E118" i="2"/>
</calcChain>
</file>

<file path=xl/sharedStrings.xml><?xml version="1.0" encoding="utf-8"?>
<sst xmlns="http://schemas.openxmlformats.org/spreadsheetml/2006/main" count="207" uniqueCount="207">
  <si>
    <t>INSTITUTO NACIONAL DE COMERCIALIZACIÓN AGRÍCOLA  - INDECA -</t>
  </si>
  <si>
    <t>LEY DE ACCESO A LA INFORMACIÓN PÚBLICA - DECRETO 57-2008</t>
  </si>
  <si>
    <t>DIRECCIÓN QUE ACTUALIZA : FINANCIERA</t>
  </si>
  <si>
    <t>UNIDAD: PRESUPUESTO</t>
  </si>
  <si>
    <t>BASE LEGAL: ARTICULO 10, NUMERAL 8</t>
  </si>
  <si>
    <t>RESPONSABLE: LETICIA ANDREINA JUÁREZ SANTIZO</t>
  </si>
  <si>
    <t>EJECUCION PRESUPUESTARIA POR RENGLON DE GASTOS</t>
  </si>
  <si>
    <t>RENGLON</t>
  </si>
  <si>
    <t>DESCRIPCION</t>
  </si>
  <si>
    <t>ASIGNADO</t>
  </si>
  <si>
    <t xml:space="preserve">MODIFICACION </t>
  </si>
  <si>
    <t>VIGENTE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</si>
  <si>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</si>
  <si>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</si>
  <si>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</si>
  <si>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</si>
  <si>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</si>
  <si>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</si>
  <si>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</si>
  <si>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</si>
  <si>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</si>
  <si>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</si>
  <si>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</si>
  <si>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</si>
  <si>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GASTO</t>
  </si>
  <si>
    <t>SALDO</t>
  </si>
  <si>
    <t xml:space="preserve"> 011</t>
  </si>
  <si>
    <t>PERSONAL PERMANENTE</t>
  </si>
  <si>
    <t xml:space="preserve"> 012</t>
  </si>
  <si>
    <t>COMPLEMENTO PERSONAL AL SALARIO DEL PERSONAL PERMANENTE</t>
  </si>
  <si>
    <t xml:space="preserve"> 013</t>
  </si>
  <si>
    <t>COMPLEMENTO POR ANTIGÜEDAD AL PERSONAL PERMANENTE</t>
  </si>
  <si>
    <t xml:space="preserve"> 014</t>
  </si>
  <si>
    <t>COMPLEMENTO POR CALIDAD PROFESIONAL AL PERSONAL PERMANENTE</t>
  </si>
  <si>
    <t xml:space="preserve"> 015</t>
  </si>
  <si>
    <t>COMPLEMENTOS ESPECIFICOS AL PERSONAL PERMANENTE</t>
  </si>
  <si>
    <t>029</t>
  </si>
  <si>
    <t>OTRAS REMUNERACIONES DE PERSONAL TEMPORAL</t>
  </si>
  <si>
    <t xml:space="preserve"> 031</t>
  </si>
  <si>
    <t>JORNALES</t>
  </si>
  <si>
    <t xml:space="preserve"> 032</t>
  </si>
  <si>
    <t>COMP. POR ANTIGUEDAD AL PERSONAL POR JORNAL</t>
  </si>
  <si>
    <t xml:space="preserve"> 033</t>
  </si>
  <si>
    <t>COMP. ESPECIFICOS AL PERSONAL POR JORNAL</t>
  </si>
  <si>
    <t>041</t>
  </si>
  <si>
    <t>SERVICIOS EXTRAORDINARIOS DE PERSONAL PERMANENTE</t>
  </si>
  <si>
    <t xml:space="preserve"> 051</t>
  </si>
  <si>
    <t>APORTE PATRONAL AL IGSS</t>
  </si>
  <si>
    <t>055</t>
  </si>
  <si>
    <t>APORTE PARA CLASES PASIVAS</t>
  </si>
  <si>
    <t xml:space="preserve"> 061</t>
  </si>
  <si>
    <t>DIETAS</t>
  </si>
  <si>
    <t xml:space="preserve"> 063</t>
  </si>
  <si>
    <t>GASTOS DE REPRESENTACION EN EL INTERIOR</t>
  </si>
  <si>
    <t xml:space="preserve"> 071</t>
  </si>
  <si>
    <t>AGUINALDO</t>
  </si>
  <si>
    <t xml:space="preserve"> 072</t>
  </si>
  <si>
    <t>BONIFICACION ANUAL (BONO 14)</t>
  </si>
  <si>
    <t xml:space="preserve"> 073</t>
  </si>
  <si>
    <t>BONO VACACIONAL</t>
  </si>
  <si>
    <t>GRUPO "000"</t>
  </si>
  <si>
    <t xml:space="preserve"> 111</t>
  </si>
  <si>
    <t>ENERGIA ELECTRICA</t>
  </si>
  <si>
    <t>AGUA</t>
  </si>
  <si>
    <t xml:space="preserve"> 113</t>
  </si>
  <si>
    <t>TELEFONIA</t>
  </si>
  <si>
    <t xml:space="preserve"> 114</t>
  </si>
  <si>
    <t>CORREOS Y TELEGRAFOS</t>
  </si>
  <si>
    <t>EXTRACCION DE BASURA Y DESTRUCCION DE DESECHOS SOLIDOS</t>
  </si>
  <si>
    <t xml:space="preserve"> 121</t>
  </si>
  <si>
    <t>DIVULGACION E INFORMACION</t>
  </si>
  <si>
    <t xml:space="preserve"> 122</t>
  </si>
  <si>
    <t>IMPRESION, ENCUADERNACION Y REPRODUCCION</t>
  </si>
  <si>
    <t xml:space="preserve"> 133</t>
  </si>
  <si>
    <t>VIATICOS EN EL INTERIOR</t>
  </si>
  <si>
    <t>COMPENSACION POR KILOMETRO RECORRIDO</t>
  </si>
  <si>
    <t xml:space="preserve"> 141</t>
  </si>
  <si>
    <t>TRANSPORTE DE PERSONAS</t>
  </si>
  <si>
    <t xml:space="preserve"> 142</t>
  </si>
  <si>
    <t>FLETES</t>
  </si>
  <si>
    <t xml:space="preserve"> 143</t>
  </si>
  <si>
    <t>ALMACENAJE</t>
  </si>
  <si>
    <t xml:space="preserve"> 158</t>
  </si>
  <si>
    <t>DERECHOS DE BIENES INTANGIBLES</t>
  </si>
  <si>
    <t xml:space="preserve"> 162</t>
  </si>
  <si>
    <t>MANTENIMIENTO Y REPARACION DE  EQUIPO DE OFICINA</t>
  </si>
  <si>
    <t xml:space="preserve"> 165</t>
  </si>
  <si>
    <t>MANTENIMIENTO Y REPARACION DE  MEDIOS DE TRANSPORTE</t>
  </si>
  <si>
    <t>MANTENIMIENTO Y REPARACION DE EQUIPO DE COMPUTO</t>
  </si>
  <si>
    <t xml:space="preserve"> 169</t>
  </si>
  <si>
    <t>MANTENIMIENTO Y REPARACION DE  OTRAS MAQUINARIAS Y EQUIPOS</t>
  </si>
  <si>
    <t>MANTENIMIENTO Y REPARACION DE  EDIFICIOS</t>
  </si>
  <si>
    <t xml:space="preserve"> 174</t>
  </si>
  <si>
    <t>MANTENIMIENTO Y REPARACION DE INSTALACIONES</t>
  </si>
  <si>
    <t xml:space="preserve"> 183</t>
  </si>
  <si>
    <t>SERVICIOS JURIDICOS</t>
  </si>
  <si>
    <t>SERVICIOS DE CAPACITACION</t>
  </si>
  <si>
    <t>SERVICIOS DE INFORMATICA Y SISTEMAS COMPUTARIZADOS</t>
  </si>
  <si>
    <t>OTROS ESTUDIOS Y/O SERVICIOS</t>
  </si>
  <si>
    <t xml:space="preserve"> 191</t>
  </si>
  <si>
    <t>PRIMAS Y GASTOS DE SEGUROS Y FIANZAS</t>
  </si>
  <si>
    <t xml:space="preserve"> 194</t>
  </si>
  <si>
    <t>GASTOS BANCARIOS, COMISIONES Y OTROS GASTOS</t>
  </si>
  <si>
    <t xml:space="preserve"> 195</t>
  </si>
  <si>
    <t>IMPUESTOS, DERECHOS Y TASAS</t>
  </si>
  <si>
    <t>SERVICIOS DE VIGILANCIA</t>
  </si>
  <si>
    <t xml:space="preserve"> 199</t>
  </si>
  <si>
    <t xml:space="preserve">OTROS SERVICIOS </t>
  </si>
  <si>
    <t>GRUPO "100"</t>
  </si>
  <si>
    <t xml:space="preserve"> 211</t>
  </si>
  <si>
    <t>ALIMENTOS PARA PERSONAS</t>
  </si>
  <si>
    <t xml:space="preserve"> 214</t>
  </si>
  <si>
    <t>PRODUCTOS AGROFORESTALES., MADERA, CORCHO Y SUS MANUFACTURAS.</t>
  </si>
  <si>
    <t xml:space="preserve"> 223</t>
  </si>
  <si>
    <t>PIEDRA, ARCILLA Y ARENA</t>
  </si>
  <si>
    <t>POMEZ CAL Y YESO</t>
  </si>
  <si>
    <t xml:space="preserve"> 231</t>
  </si>
  <si>
    <t>HILADOS Y TELAS</t>
  </si>
  <si>
    <t xml:space="preserve"> 232</t>
  </si>
  <si>
    <t>ACABADOS TEXTILES</t>
  </si>
  <si>
    <t xml:space="preserve"> 233</t>
  </si>
  <si>
    <t>PRENDAS DE VESTIR</t>
  </si>
  <si>
    <t xml:space="preserve"> 241</t>
  </si>
  <si>
    <t>PAPEL DE ESCRITORIO</t>
  </si>
  <si>
    <t xml:space="preserve"> 243</t>
  </si>
  <si>
    <t>PRODUCTOS DE PAPEL O CARTON</t>
  </si>
  <si>
    <t xml:space="preserve"> 244</t>
  </si>
  <si>
    <t>PRODUCTOS DE ARTES GRAFICAS</t>
  </si>
  <si>
    <t xml:space="preserve"> 245</t>
  </si>
  <si>
    <t>LIBROS, REVISTAS Y PERIODICOS</t>
  </si>
  <si>
    <t xml:space="preserve"> 247</t>
  </si>
  <si>
    <t>ESPECIES TIMBRADAS Y VALORES</t>
  </si>
  <si>
    <t>ARTICULOS DE CUERO</t>
  </si>
  <si>
    <t xml:space="preserve"> 253</t>
  </si>
  <si>
    <t>LLANTAS Y NEUMATICOS</t>
  </si>
  <si>
    <t xml:space="preserve"> 254</t>
  </si>
  <si>
    <t>ARTICULOS DE CAUCHO</t>
  </si>
  <si>
    <t>ELEMENTOS Y COMPUESTOS QUIMICOS</t>
  </si>
  <si>
    <t xml:space="preserve"> 262</t>
  </si>
  <si>
    <t>COMBUSTIBLES Y LUBRICANTES</t>
  </si>
  <si>
    <t xml:space="preserve"> 264</t>
  </si>
  <si>
    <t>INSECTICIDAS, FUMIGANTES Y SIMILARES</t>
  </si>
  <si>
    <t xml:space="preserve"> 266</t>
  </si>
  <si>
    <t>PRODUCTOS MEDICINALES Y FARMACEUTICOS</t>
  </si>
  <si>
    <t xml:space="preserve"> 267</t>
  </si>
  <si>
    <t>TINTES, PINTURAS Y COLORANTES</t>
  </si>
  <si>
    <t xml:space="preserve"> 268</t>
  </si>
  <si>
    <t>PRODUCTOS PLASTICOS, NYLON, VINIL Y P.V.C.</t>
  </si>
  <si>
    <t>OTROS PRODUCTOS QUIMICOS Y CONEXOS</t>
  </si>
  <si>
    <t xml:space="preserve"> 272</t>
  </si>
  <si>
    <t>PRODUCTOS DE VIDRIO</t>
  </si>
  <si>
    <t>CEMENTO</t>
  </si>
  <si>
    <t>PRODUCTOS DE CEMENTO, PÓMES, ASBESTO Y YESO</t>
  </si>
  <si>
    <t xml:space="preserve"> 283</t>
  </si>
  <si>
    <t>PRODUCTOS DE METAL Y SUS ALEACIONES</t>
  </si>
  <si>
    <t xml:space="preserve"> 284</t>
  </si>
  <si>
    <t>ESTRUCTURAS METALICAS ACABADAS</t>
  </si>
  <si>
    <t xml:space="preserve"> 286</t>
  </si>
  <si>
    <t>HERRAMIENTAS MENORES</t>
  </si>
  <si>
    <t>OTROS PRODUCTOS METALICOS</t>
  </si>
  <si>
    <t xml:space="preserve"> 291</t>
  </si>
  <si>
    <t>UTILES DE OFICINA</t>
  </si>
  <si>
    <t xml:space="preserve"> 292</t>
  </si>
  <si>
    <t>UTILES DE LIMPIEZA Y PRODUCTOS SANITARIOS</t>
  </si>
  <si>
    <t xml:space="preserve"> 296</t>
  </si>
  <si>
    <t>UTILES DE COCINA Y COMEDOR</t>
  </si>
  <si>
    <t xml:space="preserve"> 297</t>
  </si>
  <si>
    <t>UTILES, ACCESORIOS Y MATERIALES ELECTRICOS</t>
  </si>
  <si>
    <t xml:space="preserve"> 298</t>
  </si>
  <si>
    <t>ACCESORIOS Y REPUESTOS EN GENERAL</t>
  </si>
  <si>
    <t xml:space="preserve"> 299</t>
  </si>
  <si>
    <t>OTROS MATERIALES Y SUMINISTROS</t>
  </si>
  <si>
    <t>GRUPO "200"</t>
  </si>
  <si>
    <t xml:space="preserve"> 322</t>
  </si>
  <si>
    <t>MOBILIARIO Y EQUIPO DE OFICINA</t>
  </si>
  <si>
    <t xml:space="preserve"> 324</t>
  </si>
  <si>
    <t>EQUIPO EDUCACIONAL, CULTURAL Y RECREATIVO</t>
  </si>
  <si>
    <t>EQUIPO DE TRANSPORTE</t>
  </si>
  <si>
    <t xml:space="preserve"> 326</t>
  </si>
  <si>
    <t>EQUIPO PARA COMUNICACIONES</t>
  </si>
  <si>
    <t xml:space="preserve"> 328</t>
  </si>
  <si>
    <t>EQUIPO DE COMPUTO</t>
  </si>
  <si>
    <t xml:space="preserve"> 329</t>
  </si>
  <si>
    <t>OTRAS MAQUINARIAS Y EQUIPOS</t>
  </si>
  <si>
    <t>GRUPO "300"</t>
  </si>
  <si>
    <t xml:space="preserve"> 413</t>
  </si>
  <si>
    <t>INDEMINIZACIONES AL PERSONAL</t>
  </si>
  <si>
    <t xml:space="preserve"> 415</t>
  </si>
  <si>
    <t>VACACIONES PAGADAS POR RETIRO</t>
  </si>
  <si>
    <t xml:space="preserve"> 456</t>
  </si>
  <si>
    <t>SERVICIOS GUBERNAMENTALES DE FISCALIZACION</t>
  </si>
  <si>
    <t>GRUPO "400"</t>
  </si>
  <si>
    <t>SENTENCIAS JUDICIALES</t>
  </si>
  <si>
    <t>GRUPO "900"</t>
  </si>
  <si>
    <t>TOTAL</t>
  </si>
  <si>
    <t>Elaborado por: Licda. Leticia Andreína Juárez Santizo</t>
  </si>
  <si>
    <t>Encargada de Presupuesto</t>
  </si>
  <si>
    <t>EJERCICIO 2,023</t>
  </si>
  <si>
    <t xml:space="preserve">                                                                                                   Vo. Bo. Lic. MA. Carlos Antonio Ramírez Peralta</t>
  </si>
  <si>
    <t xml:space="preserve">                                                                   Director Financiero</t>
  </si>
  <si>
    <t>SERVICIOS DE INGENIERIA, ARQUITECTURA Y SUPERVISIÓN DE OBRAS</t>
  </si>
  <si>
    <t>UTILES DE DEPORTIVOS Y RECREATIVOS</t>
  </si>
  <si>
    <t>UTILES MENORES, SUMINISTROS E INSTRUMENTAL</t>
  </si>
  <si>
    <t>SERVICIOS MÉDICO-SANITARIOS</t>
  </si>
  <si>
    <t>MES: ABRIL 2023</t>
  </si>
  <si>
    <t>FECHA DE ACTUALIZACIÓN:  03/05/2023</t>
  </si>
  <si>
    <t>DEL 01 DE ENERO AL 30 DE 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</si>
</sst>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>
      <alignment vertical="top"/>
    </xf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74">
    <xf numFmtId="0" fontId="0" fillId="0" borderId="0" xfId="0" applyFill="1" applyAlignment="1">
      <alignment vertical="top"/>
    </xf>
    <xf numFmtId="0" fontId="2" fillId="0" borderId="0" xfId="2" applyFont="1" applyFill="1" applyAlignment="1">
      <alignment vertical="top"/>
    </xf>
    <xf numFmtId="0" fontId="2" fillId="0" borderId="0" xfId="2" applyFont="1" applyFill="1" applyAlignment="1">
      <alignment horizontal="center"/>
    </xf>
    <xf numFmtId="0" fontId="2" fillId="0" borderId="0" xfId="2" applyFont="1" applyFill="1" applyAlignment="1"/>
    <xf numFmtId="4" fontId="2" fillId="0" borderId="0" xfId="2" applyNumberFormat="1" applyFont="1" applyFill="1" applyAlignment="1"/>
    <xf numFmtId="0" fontId="2" fillId="0" borderId="0" xfId="5" applyFont="1" applyFill="1" applyAlignment="1">
      <alignment vertical="top"/>
    </xf>
    <xf numFmtId="0" fontId="2" fillId="0" borderId="1" xfId="5" applyFont="1" applyFill="1" applyBorder="1" applyAlignment="1">
      <alignment horizontal="center"/>
    </xf>
    <xf numFmtId="0" fontId="2" fillId="0" borderId="2" xfId="5" applyFont="1" applyFill="1" applyBorder="1" applyAlignment="1"/>
    <xf numFmtId="4" fontId="2" fillId="0" borderId="2" xfId="5" applyNumberFormat="1" applyFont="1" applyFill="1" applyBorder="1" applyAlignment="1"/>
    <xf numFmtId="0" fontId="2" fillId="0" borderId="3" xfId="5" applyFont="1" applyFill="1" applyBorder="1" applyAlignment="1"/>
    <xf numFmtId="0" fontId="2" fillId="0" borderId="0" xfId="5" applyFont="1" applyFill="1" applyAlignment="1"/>
    <xf numFmtId="0" fontId="2" fillId="0" borderId="4" xfId="5" applyFont="1" applyFill="1" applyBorder="1" applyAlignment="1">
      <alignment horizontal="center"/>
    </xf>
    <xf numFmtId="0" fontId="2" fillId="0" borderId="5" xfId="5" applyFont="1" applyFill="1" applyBorder="1" applyAlignment="1"/>
    <xf numFmtId="0" fontId="6" fillId="0" borderId="0" xfId="5" applyFont="1" applyFill="1" applyBorder="1" applyAlignment="1">
      <alignment horizontal="center"/>
    </xf>
    <xf numFmtId="0" fontId="4" fillId="0" borderId="0" xfId="5" applyFont="1" applyFill="1" applyBorder="1" applyAlignment="1"/>
    <xf numFmtId="0" fontId="2" fillId="0" borderId="0" xfId="5" applyFont="1" applyFill="1" applyBorder="1" applyAlignment="1"/>
    <xf numFmtId="4" fontId="2" fillId="0" borderId="0" xfId="5" applyNumberFormat="1" applyFont="1" applyFill="1" applyBorder="1" applyAlignment="1"/>
    <xf numFmtId="0" fontId="2" fillId="0" borderId="8" xfId="5" applyFont="1" applyFill="1" applyBorder="1" applyAlignment="1">
      <alignment horizontal="center"/>
    </xf>
    <xf numFmtId="0" fontId="4" fillId="0" borderId="6" xfId="5" applyFont="1" applyFill="1" applyBorder="1" applyAlignment="1"/>
    <xf numFmtId="0" fontId="2" fillId="0" borderId="6" xfId="5" applyFont="1" applyFill="1" applyBorder="1" applyAlignment="1"/>
    <xf numFmtId="4" fontId="2" fillId="0" borderId="6" xfId="5" applyNumberFormat="1" applyFont="1" applyFill="1" applyBorder="1" applyAlignment="1"/>
    <xf numFmtId="0" fontId="2" fillId="0" borderId="7" xfId="5" applyFont="1" applyFill="1" applyBorder="1" applyAlignment="1"/>
    <xf numFmtId="4" fontId="9" fillId="0" borderId="0" xfId="5" applyNumberFormat="1" applyFont="1" applyFill="1" applyBorder="1" applyAlignment="1"/>
    <xf numFmtId="0" fontId="9" fillId="0" borderId="0" xfId="5" applyFont="1" applyFill="1" applyBorder="1" applyAlignment="1">
      <alignment horizontal="center"/>
    </xf>
    <xf numFmtId="0" fontId="9" fillId="0" borderId="0" xfId="5" applyFont="1" applyFill="1" applyBorder="1" applyAlignment="1"/>
    <xf numFmtId="4" fontId="9" fillId="0" borderId="5" xfId="5" applyNumberFormat="1" applyFont="1" applyFill="1" applyBorder="1" applyAlignment="1"/>
    <xf numFmtId="0" fontId="4" fillId="0" borderId="4" xfId="5" applyFont="1" applyFill="1" applyBorder="1" applyAlignment="1">
      <alignment horizontal="center"/>
    </xf>
    <xf numFmtId="4" fontId="4" fillId="0" borderId="0" xfId="5" applyNumberFormat="1" applyFont="1" applyFill="1" applyBorder="1" applyAlignment="1">
      <alignment horizontal="center"/>
    </xf>
    <xf numFmtId="0" fontId="4" fillId="0" borderId="0" xfId="5" applyFont="1" applyFill="1" applyBorder="1" applyAlignment="1">
      <alignment horizontal="center"/>
    </xf>
    <xf numFmtId="4" fontId="4" fillId="0" borderId="0" xfId="5" applyNumberFormat="1" applyFont="1" applyFill="1" applyBorder="1" applyAlignment="1"/>
    <xf numFmtId="0" fontId="4" fillId="0" borderId="5" xfId="5" applyFont="1" applyFill="1" applyBorder="1" applyAlignment="1">
      <alignment horizontal="center"/>
    </xf>
    <xf numFmtId="0" fontId="1" fillId="0" borderId="4" xfId="5" applyFont="1" applyFill="1" applyBorder="1" applyAlignment="1">
      <alignment horizontal="center"/>
    </xf>
    <xf numFmtId="0" fontId="1" fillId="0" borderId="0" xfId="5" applyFont="1" applyFill="1" applyBorder="1" applyAlignment="1"/>
    <xf numFmtId="4" fontId="1" fillId="0" borderId="0" xfId="0" applyNumberFormat="1" applyFont="1" applyFill="1" applyAlignment="1">
      <alignment vertical="top" wrapText="1"/>
    </xf>
    <xf numFmtId="4" fontId="1" fillId="0" borderId="0" xfId="5" applyNumberFormat="1" applyFont="1" applyFill="1" applyBorder="1" applyAlignment="1"/>
    <xf numFmtId="4" fontId="1" fillId="0" borderId="5" xfId="5" applyNumberFormat="1" applyFont="1" applyFill="1" applyBorder="1" applyAlignment="1"/>
    <xf numFmtId="49" fontId="1" fillId="0" borderId="4" xfId="5" applyNumberFormat="1" applyFont="1" applyFill="1" applyBorder="1" applyAlignment="1">
      <alignment horizontal="center"/>
    </xf>
    <xf numFmtId="0" fontId="1" fillId="0" borderId="0" xfId="5" applyFont="1" applyFill="1" applyAlignment="1">
      <alignment horizontal="left" vertical="top"/>
    </xf>
    <xf numFmtId="4" fontId="1" fillId="0" borderId="0" xfId="0" applyNumberFormat="1" applyFont="1" applyFill="1" applyAlignment="1">
      <alignment horizontal="right" vertical="top" wrapText="1"/>
    </xf>
    <xf numFmtId="0" fontId="1" fillId="0" borderId="9" xfId="5" applyFont="1" applyFill="1" applyBorder="1" applyAlignment="1">
      <alignment horizontal="center"/>
    </xf>
    <xf numFmtId="0" fontId="10" fillId="0" borderId="10" xfId="5" applyFont="1" applyFill="1" applyBorder="1" applyAlignment="1">
      <alignment horizontal="center"/>
    </xf>
    <xf numFmtId="4" fontId="4" fillId="0" borderId="10" xfId="5" applyNumberFormat="1" applyFont="1" applyFill="1" applyBorder="1" applyAlignment="1"/>
    <xf numFmtId="4" fontId="4" fillId="0" borderId="11" xfId="5" applyNumberFormat="1" applyFont="1" applyFill="1" applyBorder="1" applyAlignment="1"/>
    <xf numFmtId="0" fontId="10" fillId="0" borderId="0" xfId="5" applyFont="1" applyFill="1" applyBorder="1" applyAlignment="1">
      <alignment horizontal="center"/>
    </xf>
    <xf numFmtId="4" fontId="4" fillId="0" borderId="5" xfId="5" applyNumberFormat="1" applyFont="1" applyFill="1" applyBorder="1" applyAlignment="1"/>
    <xf numFmtId="4" fontId="4" fillId="0" borderId="12" xfId="5" applyNumberFormat="1" applyFont="1" applyFill="1" applyBorder="1" applyAlignment="1"/>
    <xf numFmtId="4" fontId="4" fillId="0" borderId="13" xfId="5" applyNumberFormat="1" applyFont="1" applyFill="1" applyBorder="1" applyAlignment="1"/>
    <xf numFmtId="0" fontId="1" fillId="0" borderId="14" xfId="5" applyFont="1" applyFill="1" applyBorder="1" applyAlignment="1">
      <alignment horizontal="center"/>
    </xf>
    <xf numFmtId="0" fontId="4" fillId="0" borderId="15" xfId="5" applyFont="1" applyFill="1" applyBorder="1" applyAlignment="1">
      <alignment horizontal="center"/>
    </xf>
    <xf numFmtId="4" fontId="4" fillId="0" borderId="6" xfId="5" applyNumberFormat="1" applyFont="1" applyFill="1" applyBorder="1" applyAlignment="1"/>
    <xf numFmtId="4" fontId="4" fillId="0" borderId="7" xfId="5" applyNumberFormat="1" applyFont="1" applyFill="1" applyBorder="1" applyAlignment="1"/>
    <xf numFmtId="0" fontId="1" fillId="0" borderId="0" xfId="5" applyFont="1" applyFill="1" applyBorder="1" applyAlignment="1">
      <alignment horizontal="center"/>
    </xf>
    <xf numFmtId="4" fontId="1" fillId="0" borderId="0" xfId="5" applyNumberFormat="1" applyFont="1" applyFill="1" applyAlignment="1"/>
    <xf numFmtId="0" fontId="1" fillId="0" borderId="0" xfId="5" applyFont="1" applyFill="1" applyAlignment="1"/>
    <xf numFmtId="0" fontId="1" fillId="0" borderId="0" xfId="5" applyFont="1" applyFill="1" applyAlignment="1">
      <alignment horizontal="center"/>
    </xf>
    <xf numFmtId="0" fontId="8" fillId="0" borderId="0" xfId="5" applyFont="1" applyFill="1" applyBorder="1" applyAlignment="1"/>
    <xf numFmtId="0" fontId="2" fillId="0" borderId="0" xfId="5" applyFont="1" applyFill="1" applyAlignment="1">
      <alignment horizontal="center"/>
    </xf>
    <xf numFmtId="4" fontId="2" fillId="0" borderId="0" xfId="5" applyNumberFormat="1" applyFont="1" applyFill="1" applyAlignment="1"/>
    <xf numFmtId="4" fontId="1" fillId="0" borderId="0" xfId="5" applyNumberFormat="1" applyFont="1" applyFill="1" applyAlignment="1">
      <alignment horizontal="center"/>
    </xf>
    <xf numFmtId="0" fontId="1" fillId="0" borderId="0" xfId="5" applyFont="1" applyFill="1" applyBorder="1" applyAlignment="1">
      <alignment wrapText="1"/>
    </xf>
    <xf numFmtId="0" fontId="1" fillId="0" borderId="0" xfId="5" applyFont="1" applyFill="1" applyAlignment="1">
      <alignment horizontal="left" vertical="center"/>
    </xf>
    <xf numFmtId="0" fontId="5" fillId="0" borderId="0" xfId="5" applyFont="1" applyFill="1" applyAlignment="1">
      <alignment horizontal="center"/>
    </xf>
    <xf numFmtId="0" fontId="5" fillId="0" borderId="0" xfId="5" applyFont="1" applyFill="1" applyBorder="1" applyAlignment="1">
      <alignment horizontal="center"/>
    </xf>
    <xf numFmtId="0" fontId="6" fillId="0" borderId="0" xfId="5" applyFont="1" applyFill="1" applyBorder="1" applyAlignment="1">
      <alignment horizontal="center"/>
    </xf>
    <xf numFmtId="0" fontId="7" fillId="0" borderId="1" xfId="5" applyFont="1" applyFill="1" applyBorder="1" applyAlignment="1">
      <alignment horizontal="center"/>
    </xf>
    <xf numFmtId="0" fontId="7" fillId="0" borderId="2" xfId="5" applyFont="1" applyFill="1" applyBorder="1" applyAlignment="1">
      <alignment horizontal="center"/>
    </xf>
    <xf numFmtId="0" fontId="7" fillId="0" borderId="3" xfId="5" applyFont="1" applyFill="1" applyBorder="1" applyAlignment="1">
      <alignment horizontal="center"/>
    </xf>
    <xf numFmtId="0" fontId="7" fillId="0" borderId="4" xfId="5" applyFont="1" applyFill="1" applyBorder="1" applyAlignment="1">
      <alignment horizontal="center"/>
    </xf>
    <xf numFmtId="0" fontId="7" fillId="0" borderId="0" xfId="5" applyFont="1" applyFill="1" applyBorder="1" applyAlignment="1">
      <alignment horizontal="center"/>
    </xf>
    <xf numFmtId="0" fontId="7" fillId="0" borderId="5" xfId="5" applyFont="1" applyFill="1" applyBorder="1" applyAlignment="1">
      <alignment horizontal="center"/>
    </xf>
    <xf numFmtId="0" fontId="8" fillId="0" borderId="4" xfId="5" applyFont="1" applyFill="1" applyBorder="1" applyAlignment="1">
      <alignment horizontal="center"/>
    </xf>
    <xf numFmtId="0" fontId="8" fillId="0" borderId="0" xfId="5" applyFont="1" applyFill="1" applyBorder="1" applyAlignment="1">
      <alignment horizontal="center"/>
    </xf>
    <xf numFmtId="0" fontId="8" fillId="0" borderId="5" xfId="5" applyFont="1" applyFill="1" applyBorder="1" applyAlignment="1">
      <alignment horizontal="center"/>
    </xf>
    <xf numFmtId="0" fontId="8" fillId="0" borderId="0" xfId="5" applyFont="1" applyFill="1" applyAlignment="1">
      <alignment horizontal="center"/>
    </xf>
  </cellXfs>
  <cellStyles count="7">
    <cellStyle name="_EGRESOS DETALLADOS" xfId="1"/>
    <cellStyle name="Millares" xfId="2" builtinId="3"/>
    <cellStyle name="Millares 2" xfId="5"/>
    <cellStyle name="Normal" xfId="0" builtinId="0"/>
    <cellStyle name="Normal 13" xfId="3"/>
    <cellStyle name="Normal 13 2" xfId="6"/>
    <cellStyle name="Normal 2" xfId="4"/>
  </cellStyles>
  <dxfs count="2"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0</xdr:row>
      <xdr:rowOff>76200</xdr:rowOff>
    </xdr:from>
    <xdr:to>
      <xdr:col>1</xdr:col>
      <xdr:colOff>1333500</xdr:colOff>
      <xdr:row>4</xdr:row>
      <xdr:rowOff>171450</xdr:rowOff>
    </xdr:to>
    <xdr:sp macro="" textlink="">
      <xdr:nvSpPr>
        <xdr:cNvPr id="2" name="Elipse 1"/>
        <xdr:cNvSpPr/>
      </xdr:nvSpPr>
      <xdr:spPr>
        <a:xfrm>
          <a:off x="1000125" y="76200"/>
          <a:ext cx="971550" cy="847725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JECUCION%20PRESUPUESTARIA%2001%20ENERO%20AL%2030%20DE%20ABRIL%20-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 DETALLADOS-4"/>
      <sheetName val="EGRESOS X RENGLON-3"/>
      <sheetName val="RESUMEN EGRESOS-2"/>
      <sheetName val="INGR-EGRES"/>
      <sheetName val="Hoja1"/>
    </sheetNames>
    <sheetDataSet>
      <sheetData sheetId="0"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11600</v>
          </cell>
        </row>
        <row r="28">
          <cell r="E28">
            <v>-40000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5000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-50000</v>
          </cell>
        </row>
        <row r="36">
          <cell r="E36">
            <v>0</v>
          </cell>
        </row>
        <row r="39">
          <cell r="E39">
            <v>-188000</v>
          </cell>
        </row>
        <row r="40">
          <cell r="E40">
            <v>-200000</v>
          </cell>
        </row>
        <row r="41">
          <cell r="E41">
            <v>-190000</v>
          </cell>
        </row>
        <row r="42">
          <cell r="E42">
            <v>-50000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-65000</v>
          </cell>
        </row>
        <row r="46">
          <cell r="E46">
            <v>0</v>
          </cell>
        </row>
        <row r="48">
          <cell r="E48">
            <v>0</v>
          </cell>
        </row>
        <row r="50">
          <cell r="E50">
            <v>648000</v>
          </cell>
        </row>
        <row r="51">
          <cell r="E51">
            <v>0</v>
          </cell>
        </row>
        <row r="52">
          <cell r="E52">
            <v>140000</v>
          </cell>
        </row>
        <row r="53">
          <cell r="E53">
            <v>0</v>
          </cell>
        </row>
        <row r="54">
          <cell r="E54">
            <v>8400</v>
          </cell>
        </row>
        <row r="56">
          <cell r="E56">
            <v>30000</v>
          </cell>
        </row>
        <row r="58">
          <cell r="E58">
            <v>150000</v>
          </cell>
        </row>
        <row r="61">
          <cell r="E61">
            <v>-20000</v>
          </cell>
        </row>
        <row r="63">
          <cell r="E63">
            <v>-40000</v>
          </cell>
        </row>
        <row r="65">
          <cell r="E65">
            <v>0</v>
          </cell>
        </row>
        <row r="66">
          <cell r="E66">
            <v>0</v>
          </cell>
        </row>
        <row r="67">
          <cell r="E67">
            <v>0</v>
          </cell>
        </row>
        <row r="68">
          <cell r="E68">
            <v>0</v>
          </cell>
        </row>
        <row r="69">
          <cell r="E69">
            <v>0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4">
          <cell r="E74">
            <v>10000</v>
          </cell>
        </row>
        <row r="77">
          <cell r="E77">
            <v>0</v>
          </cell>
        </row>
        <row r="83">
          <cell r="E83">
            <v>-131000</v>
          </cell>
        </row>
        <row r="85">
          <cell r="E85">
            <v>0</v>
          </cell>
        </row>
        <row r="86">
          <cell r="E86">
            <v>0</v>
          </cell>
        </row>
        <row r="91">
          <cell r="E91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>
            <v>0</v>
          </cell>
        </row>
        <row r="96">
          <cell r="E96">
            <v>0</v>
          </cell>
        </row>
        <row r="97">
          <cell r="E97">
            <v>0</v>
          </cell>
        </row>
        <row r="98">
          <cell r="E98">
            <v>5000</v>
          </cell>
        </row>
        <row r="99">
          <cell r="E99">
            <v>10000</v>
          </cell>
        </row>
        <row r="100">
          <cell r="E100">
            <v>0</v>
          </cell>
        </row>
        <row r="101">
          <cell r="E101">
            <v>0</v>
          </cell>
        </row>
        <row r="102">
          <cell r="E102">
            <v>0</v>
          </cell>
        </row>
        <row r="103">
          <cell r="E103">
            <v>10000</v>
          </cell>
        </row>
        <row r="104">
          <cell r="E104">
            <v>0</v>
          </cell>
        </row>
        <row r="105">
          <cell r="E105">
            <v>0</v>
          </cell>
        </row>
        <row r="106">
          <cell r="E106">
            <v>200000</v>
          </cell>
        </row>
        <row r="107">
          <cell r="E107">
            <v>0</v>
          </cell>
        </row>
        <row r="108">
          <cell r="E108">
            <v>50000</v>
          </cell>
        </row>
        <row r="109">
          <cell r="E109">
            <v>0</v>
          </cell>
        </row>
        <row r="110">
          <cell r="E110">
            <v>0</v>
          </cell>
        </row>
        <row r="111">
          <cell r="E111">
            <v>0</v>
          </cell>
        </row>
        <row r="112">
          <cell r="E112">
            <v>0</v>
          </cell>
        </row>
        <row r="113">
          <cell r="E113">
            <v>1000</v>
          </cell>
        </row>
        <row r="114">
          <cell r="E114">
            <v>-11600</v>
          </cell>
        </row>
        <row r="116">
          <cell r="E116">
            <v>0</v>
          </cell>
        </row>
        <row r="117">
          <cell r="E117">
            <v>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30"/>
  <sheetViews>
    <sheetView showGridLines="0" tabSelected="1" showOutlineSymbols="0" topLeftCell="C1" zoomScaleNormal="100" workbookViewId="0">
      <selection activeCell="Q18" sqref="Q18"/>
    </sheetView>
  </sheetViews>
  <sheetFormatPr baseColWidth="10" defaultColWidth="3.42578125" defaultRowHeight="12.75" customHeight="1" x14ac:dyDescent="0.2"/>
  <cols>
    <col min="1" max="1" width="9.5703125" style="2" customWidth="1"/>
    <col min="2" max="2" width="69.5703125" style="3" customWidth="1"/>
    <col min="3" max="4" width="12.7109375" style="3" bestFit="1" customWidth="1"/>
    <col min="5" max="5" width="12.42578125" style="3" customWidth="1"/>
    <col min="6" max="6" width="11.7109375" style="3" customWidth="1"/>
    <col min="7" max="8" width="11.7109375" style="3" bestFit="1" customWidth="1"/>
    <col min="9" max="9" width="10.140625" style="3" customWidth="1"/>
    <col min="10" max="10" width="11.7109375" style="3" customWidth="1"/>
    <col min="11" max="11" width="13.28515625" style="3" customWidth="1"/>
    <col min="12" max="12" width="12.85546875" style="4" customWidth="1"/>
    <col min="13" max="13" width="12.7109375" style="4" customWidth="1"/>
    <col min="14" max="14" width="12" style="3" customWidth="1"/>
    <col min="15" max="15" width="11.7109375" style="4" customWidth="1"/>
    <col min="16" max="18" width="12.7109375" style="3" customWidth="1"/>
    <col min="19" max="19" width="13" style="3" hidden="1" customWidth="1"/>
    <col min="20" max="20" width="9.7109375" style="3" bestFit="1" customWidth="1"/>
    <col min="21" max="21" width="10.140625" style="3" customWidth="1"/>
    <col min="22" max="22" width="10.7109375" style="1" customWidth="1"/>
    <col min="23" max="23" width="13" style="1" customWidth="1"/>
    <col min="24" max="24" width="9.5703125" style="1" customWidth="1"/>
    <col min="25" max="16384" width="3.42578125" style="1"/>
  </cols>
  <sheetData>
    <row r="1" spans="1:22" s="5" customFormat="1" ht="12.75" customHeight="1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8"/>
      <c r="N1" s="8"/>
      <c r="O1" s="7"/>
      <c r="P1" s="8"/>
      <c r="Q1" s="7"/>
      <c r="R1" s="9"/>
      <c r="S1" s="10"/>
      <c r="T1" s="10"/>
      <c r="U1" s="10"/>
      <c r="V1" s="10"/>
    </row>
    <row r="2" spans="1:22" s="5" customFormat="1" ht="15.75" x14ac:dyDescent="0.25">
      <c r="A2" s="11"/>
      <c r="B2" s="62" t="s">
        <v>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12"/>
      <c r="S2" s="10"/>
      <c r="T2" s="10"/>
      <c r="U2" s="10"/>
      <c r="V2" s="10"/>
    </row>
    <row r="3" spans="1:22" s="5" customFormat="1" ht="15.75" x14ac:dyDescent="0.25">
      <c r="A3" s="11"/>
      <c r="B3" s="62" t="s">
        <v>1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12"/>
      <c r="S3" s="10"/>
      <c r="T3" s="10"/>
      <c r="U3" s="10"/>
      <c r="V3" s="10"/>
    </row>
    <row r="4" spans="1:22" s="5" customFormat="1" ht="15" x14ac:dyDescent="0.25">
      <c r="A4" s="11"/>
      <c r="B4" s="63" t="s">
        <v>204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12"/>
      <c r="S4" s="10"/>
      <c r="T4" s="10"/>
      <c r="U4" s="10"/>
      <c r="V4" s="10"/>
    </row>
    <row r="5" spans="1:22" s="5" customFormat="1" ht="15" x14ac:dyDescent="0.25">
      <c r="A5" s="11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2"/>
      <c r="S5" s="10"/>
      <c r="T5" s="10"/>
      <c r="U5" s="10"/>
      <c r="V5" s="10"/>
    </row>
    <row r="6" spans="1:22" s="5" customFormat="1" ht="19.5" customHeight="1" x14ac:dyDescent="0.2">
      <c r="A6" s="11"/>
      <c r="B6" s="14" t="s">
        <v>2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6"/>
      <c r="N6" s="16"/>
      <c r="O6" s="15"/>
      <c r="P6" s="16"/>
      <c r="Q6" s="15"/>
      <c r="R6" s="12"/>
      <c r="S6" s="10"/>
      <c r="T6" s="10"/>
      <c r="U6" s="10"/>
      <c r="V6" s="10"/>
    </row>
    <row r="7" spans="1:22" s="5" customFormat="1" ht="12.75" customHeight="1" x14ac:dyDescent="0.2">
      <c r="A7" s="11"/>
      <c r="B7" s="14" t="s">
        <v>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6"/>
      <c r="N7" s="16"/>
      <c r="O7" s="15"/>
      <c r="P7" s="16"/>
      <c r="Q7" s="15"/>
      <c r="R7" s="12"/>
      <c r="S7" s="10"/>
      <c r="T7" s="10"/>
      <c r="U7" s="10"/>
      <c r="V7" s="10"/>
    </row>
    <row r="8" spans="1:22" s="5" customFormat="1" ht="12.75" customHeight="1" x14ac:dyDescent="0.2">
      <c r="A8" s="11"/>
      <c r="B8" s="14" t="s">
        <v>5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6"/>
      <c r="N8" s="16"/>
      <c r="O8" s="15"/>
      <c r="P8" s="16"/>
      <c r="Q8" s="15"/>
      <c r="R8" s="12"/>
      <c r="S8" s="10"/>
      <c r="T8" s="10"/>
      <c r="U8" s="10"/>
      <c r="V8" s="10"/>
    </row>
    <row r="9" spans="1:22" s="5" customFormat="1" ht="12.75" customHeight="1" x14ac:dyDescent="0.2">
      <c r="A9" s="11"/>
      <c r="B9" s="14" t="s">
        <v>205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6"/>
      <c r="N9" s="16"/>
      <c r="O9" s="15"/>
      <c r="P9" s="16"/>
      <c r="Q9" s="15"/>
      <c r="R9" s="12"/>
      <c r="S9" s="10"/>
      <c r="T9" s="10"/>
      <c r="U9" s="10"/>
      <c r="V9" s="10"/>
    </row>
    <row r="10" spans="1:22" s="5" customFormat="1" ht="12.75" customHeight="1" thickBot="1" x14ac:dyDescent="0.25">
      <c r="A10" s="17"/>
      <c r="B10" s="18" t="s">
        <v>4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20"/>
      <c r="N10" s="20"/>
      <c r="O10" s="19"/>
      <c r="P10" s="20"/>
      <c r="Q10" s="19"/>
      <c r="R10" s="21"/>
      <c r="S10" s="10"/>
      <c r="T10" s="10"/>
      <c r="U10" s="10"/>
      <c r="V10" s="10"/>
    </row>
    <row r="11" spans="1:22" s="5" customFormat="1" ht="12.75" customHeight="1" thickBot="1" x14ac:dyDescent="0.25">
      <c r="A11" s="11"/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6"/>
      <c r="N11" s="16"/>
      <c r="O11" s="15"/>
      <c r="P11" s="16"/>
      <c r="Q11" s="15"/>
      <c r="R11" s="15"/>
      <c r="S11" s="10"/>
      <c r="T11" s="10"/>
      <c r="U11" s="10"/>
      <c r="V11" s="10"/>
    </row>
    <row r="12" spans="1:22" ht="18" x14ac:dyDescent="0.25">
      <c r="A12" s="64" t="s">
        <v>6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6"/>
      <c r="T12" s="10"/>
      <c r="U12" s="10"/>
      <c r="V12" s="10"/>
    </row>
    <row r="13" spans="1:22" ht="18" x14ac:dyDescent="0.25">
      <c r="A13" s="67" t="s">
        <v>197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9"/>
      <c r="T13" s="10"/>
      <c r="U13" s="10"/>
      <c r="V13" s="10"/>
    </row>
    <row r="14" spans="1:22" ht="15.75" x14ac:dyDescent="0.25">
      <c r="A14" s="70" t="s">
        <v>206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2"/>
      <c r="T14" s="55"/>
      <c r="U14" s="10"/>
      <c r="V14" s="10"/>
    </row>
    <row r="15" spans="1:22" ht="12.75" customHeight="1" x14ac:dyDescent="0.2">
      <c r="A15" s="11"/>
      <c r="B15" s="15"/>
      <c r="C15" s="22"/>
      <c r="D15" s="22"/>
      <c r="E15" s="23"/>
      <c r="F15" s="24"/>
      <c r="G15" s="22"/>
      <c r="H15" s="23"/>
      <c r="I15" s="24"/>
      <c r="J15" s="24"/>
      <c r="K15" s="23"/>
      <c r="L15" s="23"/>
      <c r="M15" s="23"/>
      <c r="N15" s="23"/>
      <c r="O15" s="24"/>
      <c r="P15" s="22"/>
      <c r="Q15" s="22"/>
      <c r="R15" s="24"/>
      <c r="S15" s="25"/>
      <c r="T15" s="56"/>
      <c r="U15" s="10"/>
      <c r="V15" s="57"/>
    </row>
    <row r="16" spans="1:22" ht="12.75" customHeight="1" x14ac:dyDescent="0.2">
      <c r="A16" s="26" t="s">
        <v>7</v>
      </c>
      <c r="B16" s="14" t="s">
        <v>8</v>
      </c>
      <c r="C16" s="27" t="s">
        <v>9</v>
      </c>
      <c r="D16" s="27" t="s">
        <v>10</v>
      </c>
      <c r="E16" s="28" t="s">
        <v>11</v>
      </c>
      <c r="F16" s="28" t="s">
        <v>12</v>
      </c>
      <c r="G16" s="28" t="s">
        <v>13</v>
      </c>
      <c r="H16" s="27" t="s">
        <v>14</v>
      </c>
      <c r="I16" s="28" t="s">
        <v>15</v>
      </c>
      <c r="J16" s="28" t="s">
        <v>16</v>
      </c>
      <c r="K16" s="27" t="s">
        <v>17</v>
      </c>
      <c r="L16" s="28" t="s">
        <v>18</v>
      </c>
      <c r="M16" s="28" t="s">
        <v>19</v>
      </c>
      <c r="N16" s="28" t="s">
        <v>20</v>
      </c>
      <c r="O16" s="28" t="s">
        <v>21</v>
      </c>
      <c r="P16" s="29" t="s">
        <v>22</v>
      </c>
      <c r="Q16" s="14" t="s">
        <v>23</v>
      </c>
      <c r="R16" s="28" t="s">
        <v>24</v>
      </c>
      <c r="S16" s="30" t="s">
        <v>25</v>
      </c>
      <c r="T16" s="54"/>
      <c r="U16" s="53"/>
      <c r="V16" s="52"/>
    </row>
    <row r="17" spans="1:22" ht="12.75" customHeight="1" x14ac:dyDescent="0.2">
      <c r="A17" s="31" t="s">
        <v>26</v>
      </c>
      <c r="B17" s="32" t="s">
        <v>27</v>
      </c>
      <c r="C17" s="33">
        <v>3105060</v>
      </c>
      <c r="D17" s="33">
        <f>+'[1]EGRESOS DETALLADOS-4'!E20</f>
        <v>0</v>
      </c>
      <c r="E17" s="33">
        <f>+C17+D17</f>
        <v>3105060</v>
      </c>
      <c r="F17" s="34">
        <v>253172</v>
      </c>
      <c r="G17" s="34">
        <v>253382</v>
      </c>
      <c r="H17" s="34">
        <v>253382</v>
      </c>
      <c r="I17" s="34">
        <v>255547.27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f t="shared" ref="R17:R49" si="0">SUM(F17:Q17)</f>
        <v>1015483.27</v>
      </c>
      <c r="S17" s="35">
        <f t="shared" ref="S17:S33" si="1">+E17-R17</f>
        <v>2089576.73</v>
      </c>
      <c r="T17" s="58"/>
      <c r="U17" s="53"/>
      <c r="V17" s="52"/>
    </row>
    <row r="18" spans="1:22" ht="12.75" customHeight="1" x14ac:dyDescent="0.2">
      <c r="A18" s="31" t="s">
        <v>28</v>
      </c>
      <c r="B18" s="32" t="s">
        <v>29</v>
      </c>
      <c r="C18" s="33">
        <v>1290000</v>
      </c>
      <c r="D18" s="33">
        <f>+'[1]EGRESOS DETALLADOS-4'!E21</f>
        <v>0</v>
      </c>
      <c r="E18" s="33">
        <f t="shared" ref="E18:E33" si="2">+C18+D18</f>
        <v>1290000</v>
      </c>
      <c r="F18" s="34">
        <v>100322.58</v>
      </c>
      <c r="G18" s="34">
        <v>100500</v>
      </c>
      <c r="H18" s="34">
        <v>105500</v>
      </c>
      <c r="I18" s="34">
        <v>106116.67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f t="shared" si="0"/>
        <v>412439.25</v>
      </c>
      <c r="S18" s="35">
        <f t="shared" si="1"/>
        <v>877560.75</v>
      </c>
      <c r="T18" s="58"/>
      <c r="U18" s="53"/>
      <c r="V18" s="52"/>
    </row>
    <row r="19" spans="1:22" ht="12.75" customHeight="1" x14ac:dyDescent="0.2">
      <c r="A19" s="31" t="s">
        <v>30</v>
      </c>
      <c r="B19" s="32" t="s">
        <v>31</v>
      </c>
      <c r="C19" s="33">
        <v>10470</v>
      </c>
      <c r="D19" s="33">
        <f>+'[1]EGRESOS DETALLADOS-4'!E22</f>
        <v>0</v>
      </c>
      <c r="E19" s="33">
        <f t="shared" si="2"/>
        <v>10470</v>
      </c>
      <c r="F19" s="34">
        <v>485</v>
      </c>
      <c r="G19" s="34">
        <v>485</v>
      </c>
      <c r="H19" s="34">
        <v>485</v>
      </c>
      <c r="I19" s="34">
        <v>485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f t="shared" si="0"/>
        <v>1940</v>
      </c>
      <c r="S19" s="35">
        <f t="shared" si="1"/>
        <v>8530</v>
      </c>
      <c r="T19" s="58"/>
      <c r="U19" s="53"/>
      <c r="V19" s="52"/>
    </row>
    <row r="20" spans="1:22" ht="12.75" customHeight="1" x14ac:dyDescent="0.2">
      <c r="A20" s="31" t="s">
        <v>32</v>
      </c>
      <c r="B20" s="32" t="s">
        <v>33</v>
      </c>
      <c r="C20" s="33">
        <v>58500</v>
      </c>
      <c r="D20" s="33">
        <f>+'[1]EGRESOS DETALLADOS-4'!E23</f>
        <v>0</v>
      </c>
      <c r="E20" s="33">
        <f t="shared" si="2"/>
        <v>58500</v>
      </c>
      <c r="F20" s="34">
        <v>3000</v>
      </c>
      <c r="G20" s="34">
        <v>3000</v>
      </c>
      <c r="H20" s="34">
        <v>3000</v>
      </c>
      <c r="I20" s="34">
        <v>2250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f t="shared" si="0"/>
        <v>11250</v>
      </c>
      <c r="S20" s="35">
        <f t="shared" si="1"/>
        <v>47250</v>
      </c>
      <c r="T20" s="58"/>
      <c r="U20" s="53"/>
      <c r="V20" s="52"/>
    </row>
    <row r="21" spans="1:22" ht="12.75" customHeight="1" x14ac:dyDescent="0.2">
      <c r="A21" s="31" t="s">
        <v>34</v>
      </c>
      <c r="B21" s="32" t="s">
        <v>35</v>
      </c>
      <c r="C21" s="33">
        <v>1488000</v>
      </c>
      <c r="D21" s="33">
        <f>+'[1]EGRESOS DETALLADOS-4'!E24</f>
        <v>0</v>
      </c>
      <c r="E21" s="33">
        <f t="shared" si="2"/>
        <v>1488000</v>
      </c>
      <c r="F21" s="34">
        <v>121532.26</v>
      </c>
      <c r="G21" s="34">
        <v>121750</v>
      </c>
      <c r="H21" s="34">
        <v>121750</v>
      </c>
      <c r="I21" s="34">
        <v>122350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f t="shared" si="0"/>
        <v>487382.26</v>
      </c>
      <c r="S21" s="35">
        <f t="shared" si="1"/>
        <v>1000617.74</v>
      </c>
      <c r="T21" s="58"/>
      <c r="U21" s="53"/>
      <c r="V21" s="52"/>
    </row>
    <row r="22" spans="1:22" ht="12.75" customHeight="1" x14ac:dyDescent="0.2">
      <c r="A22" s="36" t="s">
        <v>36</v>
      </c>
      <c r="B22" s="37" t="s">
        <v>37</v>
      </c>
      <c r="C22" s="33">
        <v>744000</v>
      </c>
      <c r="D22" s="33">
        <f>+'[1]EGRESOS DETALLADOS-4'!E25</f>
        <v>0</v>
      </c>
      <c r="E22" s="33">
        <f t="shared" si="2"/>
        <v>744000</v>
      </c>
      <c r="F22" s="34">
        <v>20000</v>
      </c>
      <c r="G22" s="34">
        <v>22732.14</v>
      </c>
      <c r="H22" s="34">
        <v>28500</v>
      </c>
      <c r="I22" s="34">
        <v>31316.67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f t="shared" si="0"/>
        <v>102548.81</v>
      </c>
      <c r="S22" s="35">
        <f t="shared" si="1"/>
        <v>641451.18999999994</v>
      </c>
      <c r="T22" s="58"/>
      <c r="U22" s="53"/>
      <c r="V22" s="52"/>
    </row>
    <row r="23" spans="1:22" ht="12.75" customHeight="1" x14ac:dyDescent="0.2">
      <c r="A23" s="31" t="s">
        <v>38</v>
      </c>
      <c r="B23" s="32" t="s">
        <v>39</v>
      </c>
      <c r="C23" s="33">
        <v>484032</v>
      </c>
      <c r="D23" s="33">
        <f>+'[1]EGRESOS DETALLADOS-4'!E26</f>
        <v>11600</v>
      </c>
      <c r="E23" s="33">
        <f t="shared" si="2"/>
        <v>495632</v>
      </c>
      <c r="F23" s="34">
        <v>38896.01</v>
      </c>
      <c r="G23" s="34">
        <v>35131.879999999997</v>
      </c>
      <c r="H23" s="34">
        <v>38896.01</v>
      </c>
      <c r="I23" s="34">
        <v>37406.550000000003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f t="shared" si="0"/>
        <v>150330.45000000001</v>
      </c>
      <c r="S23" s="35">
        <f t="shared" si="1"/>
        <v>345301.55</v>
      </c>
      <c r="T23" s="58"/>
      <c r="U23" s="53"/>
      <c r="V23" s="52"/>
    </row>
    <row r="24" spans="1:22" ht="12.75" customHeight="1" x14ac:dyDescent="0.2">
      <c r="A24" s="31" t="s">
        <v>40</v>
      </c>
      <c r="B24" s="32" t="s">
        <v>41</v>
      </c>
      <c r="C24" s="33">
        <v>10800</v>
      </c>
      <c r="D24" s="33">
        <f>+'[1]EGRESOS DETALLADOS-4'!E27</f>
        <v>0</v>
      </c>
      <c r="E24" s="33">
        <f t="shared" si="2"/>
        <v>10800</v>
      </c>
      <c r="F24" s="34">
        <v>505</v>
      </c>
      <c r="G24" s="34">
        <v>590</v>
      </c>
      <c r="H24" s="34">
        <v>529.52</v>
      </c>
      <c r="I24" s="34">
        <v>511.5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f t="shared" si="0"/>
        <v>2136.02</v>
      </c>
      <c r="S24" s="35">
        <f t="shared" si="1"/>
        <v>8663.98</v>
      </c>
      <c r="T24" s="58"/>
      <c r="U24" s="53"/>
      <c r="V24" s="52"/>
    </row>
    <row r="25" spans="1:22" ht="12.75" customHeight="1" x14ac:dyDescent="0.2">
      <c r="A25" s="31" t="s">
        <v>42</v>
      </c>
      <c r="B25" s="32" t="s">
        <v>43</v>
      </c>
      <c r="C25" s="33">
        <v>229888</v>
      </c>
      <c r="D25" s="33">
        <f>+'[1]EGRESOS DETALLADOS-4'!E28</f>
        <v>-40000</v>
      </c>
      <c r="E25" s="33">
        <f t="shared" si="2"/>
        <v>189888</v>
      </c>
      <c r="F25" s="34">
        <v>18049.22</v>
      </c>
      <c r="G25" s="34">
        <v>18049.22</v>
      </c>
      <c r="H25" s="34">
        <v>18049.22</v>
      </c>
      <c r="I25" s="34">
        <v>17949.97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f t="shared" si="0"/>
        <v>72097.63</v>
      </c>
      <c r="S25" s="35">
        <f t="shared" si="1"/>
        <v>117790.37</v>
      </c>
      <c r="T25" s="58"/>
      <c r="U25" s="53"/>
      <c r="V25" s="52"/>
    </row>
    <row r="26" spans="1:22" ht="12.75" customHeight="1" x14ac:dyDescent="0.2">
      <c r="A26" s="36" t="s">
        <v>44</v>
      </c>
      <c r="B26" s="32" t="s">
        <v>45</v>
      </c>
      <c r="C26" s="33">
        <v>40000</v>
      </c>
      <c r="D26" s="33">
        <f>+'[1]EGRESOS DETALLADOS-4'!E29</f>
        <v>0</v>
      </c>
      <c r="E26" s="33">
        <f t="shared" si="2"/>
        <v>40000</v>
      </c>
      <c r="F26" s="34">
        <v>672.2</v>
      </c>
      <c r="G26" s="34">
        <v>209.11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f t="shared" si="0"/>
        <v>881.31000000000006</v>
      </c>
      <c r="S26" s="35">
        <f t="shared" si="1"/>
        <v>39118.69</v>
      </c>
      <c r="T26" s="58"/>
      <c r="U26" s="53"/>
      <c r="V26" s="52"/>
    </row>
    <row r="27" spans="1:22" ht="12.75" customHeight="1" x14ac:dyDescent="0.2">
      <c r="A27" s="31" t="s">
        <v>46</v>
      </c>
      <c r="B27" s="32" t="s">
        <v>47</v>
      </c>
      <c r="C27" s="38">
        <v>685318</v>
      </c>
      <c r="D27" s="33">
        <f>+'[1]EGRESOS DETALLADOS-4'!E30</f>
        <v>0</v>
      </c>
      <c r="E27" s="33">
        <f t="shared" si="2"/>
        <v>685318</v>
      </c>
      <c r="F27" s="34">
        <v>55398.03</v>
      </c>
      <c r="G27" s="34">
        <v>55084.93</v>
      </c>
      <c r="H27" s="34">
        <v>55155.34</v>
      </c>
      <c r="I27" s="34">
        <v>56630.42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f t="shared" si="0"/>
        <v>222268.71999999997</v>
      </c>
      <c r="S27" s="35">
        <f t="shared" si="1"/>
        <v>463049.28</v>
      </c>
      <c r="T27" s="58"/>
      <c r="U27" s="53"/>
      <c r="V27" s="52"/>
    </row>
    <row r="28" spans="1:22" ht="12.75" customHeight="1" x14ac:dyDescent="0.2">
      <c r="A28" s="36" t="s">
        <v>48</v>
      </c>
      <c r="B28" s="37" t="s">
        <v>49</v>
      </c>
      <c r="C28" s="38">
        <v>18000</v>
      </c>
      <c r="D28" s="33">
        <f>+'[1]EGRESOS DETALLADOS-4'!E31</f>
        <v>0</v>
      </c>
      <c r="E28" s="33">
        <f t="shared" si="2"/>
        <v>18000</v>
      </c>
      <c r="F28" s="34">
        <v>1021</v>
      </c>
      <c r="G28" s="34">
        <v>1021</v>
      </c>
      <c r="H28" s="34">
        <v>1021</v>
      </c>
      <c r="I28" s="34">
        <v>1021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f t="shared" si="0"/>
        <v>4084</v>
      </c>
      <c r="S28" s="35">
        <f t="shared" si="1"/>
        <v>13916</v>
      </c>
      <c r="T28" s="58"/>
      <c r="U28" s="53"/>
      <c r="V28" s="52"/>
    </row>
    <row r="29" spans="1:22" ht="12.75" customHeight="1" x14ac:dyDescent="0.2">
      <c r="A29" s="31" t="s">
        <v>50</v>
      </c>
      <c r="B29" s="32" t="s">
        <v>51</v>
      </c>
      <c r="C29" s="38">
        <v>14400</v>
      </c>
      <c r="D29" s="33">
        <f>+'[1]EGRESOS DETALLADOS-4'!E32</f>
        <v>5000</v>
      </c>
      <c r="E29" s="33">
        <f t="shared" si="2"/>
        <v>19400</v>
      </c>
      <c r="F29" s="34">
        <v>0</v>
      </c>
      <c r="G29" s="34">
        <v>0</v>
      </c>
      <c r="H29" s="34">
        <v>800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f t="shared" si="0"/>
        <v>800</v>
      </c>
      <c r="S29" s="35">
        <f t="shared" si="1"/>
        <v>18600</v>
      </c>
      <c r="T29" s="58"/>
      <c r="U29" s="53"/>
      <c r="V29" s="52"/>
    </row>
    <row r="30" spans="1:22" ht="12.75" customHeight="1" x14ac:dyDescent="0.2">
      <c r="A30" s="31" t="s">
        <v>52</v>
      </c>
      <c r="B30" s="32" t="s">
        <v>53</v>
      </c>
      <c r="C30" s="38">
        <v>72000</v>
      </c>
      <c r="D30" s="33">
        <f>+'[1]EGRESOS DETALLADOS-4'!E33</f>
        <v>0</v>
      </c>
      <c r="E30" s="33">
        <f t="shared" si="2"/>
        <v>72000</v>
      </c>
      <c r="F30" s="34">
        <v>6000</v>
      </c>
      <c r="G30" s="34">
        <v>6000</v>
      </c>
      <c r="H30" s="34">
        <v>6000</v>
      </c>
      <c r="I30" s="34">
        <v>6000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f t="shared" si="0"/>
        <v>24000</v>
      </c>
      <c r="S30" s="35">
        <f t="shared" si="1"/>
        <v>48000</v>
      </c>
      <c r="T30" s="58"/>
      <c r="U30" s="53"/>
      <c r="V30" s="52"/>
    </row>
    <row r="31" spans="1:22" ht="12.75" customHeight="1" x14ac:dyDescent="0.2">
      <c r="A31" s="31" t="s">
        <v>54</v>
      </c>
      <c r="B31" s="32" t="s">
        <v>55</v>
      </c>
      <c r="C31" s="38">
        <v>531466</v>
      </c>
      <c r="D31" s="33">
        <f>+'[1]EGRESOS DETALLADOS-4'!E34</f>
        <v>0</v>
      </c>
      <c r="E31" s="33">
        <f t="shared" si="2"/>
        <v>531466</v>
      </c>
      <c r="F31" s="34">
        <v>0</v>
      </c>
      <c r="G31" s="34">
        <v>0</v>
      </c>
      <c r="H31" s="34">
        <v>549.54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f t="shared" si="0"/>
        <v>549.54</v>
      </c>
      <c r="S31" s="35">
        <f t="shared" si="1"/>
        <v>530916.46</v>
      </c>
      <c r="T31" s="58"/>
      <c r="U31" s="53"/>
      <c r="V31" s="52"/>
    </row>
    <row r="32" spans="1:22" ht="12.75" customHeight="1" x14ac:dyDescent="0.2">
      <c r="A32" s="31" t="s">
        <v>56</v>
      </c>
      <c r="B32" s="32" t="s">
        <v>57</v>
      </c>
      <c r="C32" s="38">
        <v>531466</v>
      </c>
      <c r="D32" s="33">
        <f>+'[1]EGRESOS DETALLADOS-4'!E35</f>
        <v>-50000</v>
      </c>
      <c r="E32" s="33">
        <f t="shared" si="2"/>
        <v>481466</v>
      </c>
      <c r="F32" s="34">
        <v>0</v>
      </c>
      <c r="G32" s="34">
        <v>0</v>
      </c>
      <c r="H32" s="34">
        <v>549.54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f t="shared" si="0"/>
        <v>549.54</v>
      </c>
      <c r="S32" s="35">
        <f t="shared" si="1"/>
        <v>480916.46</v>
      </c>
      <c r="T32" s="58"/>
      <c r="U32" s="53"/>
      <c r="V32" s="52"/>
    </row>
    <row r="33" spans="1:22" ht="12.75" customHeight="1" x14ac:dyDescent="0.2">
      <c r="A33" s="31" t="s">
        <v>58</v>
      </c>
      <c r="B33" s="32" t="s">
        <v>59</v>
      </c>
      <c r="C33" s="38">
        <v>16600</v>
      </c>
      <c r="D33" s="33">
        <f>+'[1]EGRESOS DETALLADOS-4'!E36</f>
        <v>0</v>
      </c>
      <c r="E33" s="33">
        <f t="shared" si="2"/>
        <v>16600</v>
      </c>
      <c r="F33" s="34">
        <v>0</v>
      </c>
      <c r="G33" s="34">
        <v>0</v>
      </c>
      <c r="H33" s="34">
        <v>35.619999999999997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f t="shared" si="0"/>
        <v>35.619999999999997</v>
      </c>
      <c r="S33" s="35">
        <f t="shared" si="1"/>
        <v>16564.38</v>
      </c>
      <c r="T33" s="58"/>
      <c r="U33" s="53"/>
      <c r="V33" s="52"/>
    </row>
    <row r="34" spans="1:22" ht="12.75" customHeight="1" x14ac:dyDescent="0.2">
      <c r="A34" s="39"/>
      <c r="B34" s="40" t="s">
        <v>60</v>
      </c>
      <c r="C34" s="41">
        <f>SUM(C17:C33)</f>
        <v>9330000</v>
      </c>
      <c r="D34" s="41">
        <f>SUM(D17:D33)</f>
        <v>-73400</v>
      </c>
      <c r="E34" s="41">
        <f>SUM(E17:E33)</f>
        <v>9256600</v>
      </c>
      <c r="F34" s="41">
        <f>SUM(F17:F33)</f>
        <v>619053.29999999993</v>
      </c>
      <c r="G34" s="41">
        <f>SUM(G17:G33)</f>
        <v>617935.28</v>
      </c>
      <c r="H34" s="41">
        <f t="shared" ref="H34:Q34" si="3">SUM(H17:H33)</f>
        <v>634202.79</v>
      </c>
      <c r="I34" s="41">
        <f t="shared" si="3"/>
        <v>637585.05000000005</v>
      </c>
      <c r="J34" s="41">
        <f t="shared" si="3"/>
        <v>0</v>
      </c>
      <c r="K34" s="41">
        <f>SUM(K17:K33)</f>
        <v>0</v>
      </c>
      <c r="L34" s="41">
        <f t="shared" si="3"/>
        <v>0</v>
      </c>
      <c r="M34" s="41">
        <f t="shared" si="3"/>
        <v>0</v>
      </c>
      <c r="N34" s="41">
        <f>SUM(N17:N33)</f>
        <v>0</v>
      </c>
      <c r="O34" s="41">
        <f>SUM(O17:O33)</f>
        <v>0</v>
      </c>
      <c r="P34" s="41">
        <f t="shared" si="3"/>
        <v>0</v>
      </c>
      <c r="Q34" s="41">
        <f t="shared" si="3"/>
        <v>0</v>
      </c>
      <c r="R34" s="41">
        <f t="shared" si="0"/>
        <v>2508776.42</v>
      </c>
      <c r="S34" s="42">
        <f>SUM(S17:S33)</f>
        <v>6747823.580000001</v>
      </c>
      <c r="T34" s="58"/>
      <c r="U34" s="52"/>
      <c r="V34" s="53"/>
    </row>
    <row r="35" spans="1:22" ht="12.75" customHeight="1" x14ac:dyDescent="0.2">
      <c r="A35" s="31" t="s">
        <v>61</v>
      </c>
      <c r="B35" s="32" t="s">
        <v>62</v>
      </c>
      <c r="C35" s="33">
        <v>550000</v>
      </c>
      <c r="D35" s="33">
        <f>+'[1]EGRESOS DETALLADOS-4'!E39</f>
        <v>-188000</v>
      </c>
      <c r="E35" s="33">
        <f>+C35+D35</f>
        <v>362000</v>
      </c>
      <c r="F35" s="34">
        <v>56745.760000000002</v>
      </c>
      <c r="G35" s="34">
        <v>18558.71</v>
      </c>
      <c r="H35" s="34">
        <v>20748.48</v>
      </c>
      <c r="I35" s="34">
        <v>53234.81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f t="shared" si="0"/>
        <v>149287.76</v>
      </c>
      <c r="S35" s="35">
        <f t="shared" ref="S35:S64" si="4">+E35-R35</f>
        <v>212712.24</v>
      </c>
      <c r="T35" s="58"/>
      <c r="U35" s="53"/>
      <c r="V35" s="53"/>
    </row>
    <row r="36" spans="1:22" ht="12.75" customHeight="1" x14ac:dyDescent="0.2">
      <c r="A36" s="31">
        <v>112</v>
      </c>
      <c r="B36" s="32" t="s">
        <v>63</v>
      </c>
      <c r="C36" s="33">
        <v>15000</v>
      </c>
      <c r="D36" s="33">
        <f>+'[1]EGRESOS DETALLADOS-4'!E40</f>
        <v>-200000</v>
      </c>
      <c r="E36" s="33">
        <f t="shared" ref="E36:E64" si="5">+C36+D36</f>
        <v>-185000</v>
      </c>
      <c r="F36" s="34">
        <v>0</v>
      </c>
      <c r="G36" s="34">
        <v>224.2</v>
      </c>
      <c r="H36" s="34">
        <v>293</v>
      </c>
      <c r="I36" s="34">
        <v>19.600000000000001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f t="shared" si="0"/>
        <v>536.80000000000007</v>
      </c>
      <c r="S36" s="35">
        <f t="shared" si="4"/>
        <v>-185536.8</v>
      </c>
      <c r="T36" s="58"/>
      <c r="U36" s="53"/>
      <c r="V36" s="53"/>
    </row>
    <row r="37" spans="1:22" ht="12.75" customHeight="1" x14ac:dyDescent="0.2">
      <c r="A37" s="31" t="s">
        <v>64</v>
      </c>
      <c r="B37" s="32" t="s">
        <v>65</v>
      </c>
      <c r="C37" s="33">
        <v>210000</v>
      </c>
      <c r="D37" s="33">
        <f>+'[1]EGRESOS DETALLADOS-4'!E41</f>
        <v>-190000</v>
      </c>
      <c r="E37" s="33">
        <f t="shared" si="5"/>
        <v>20000</v>
      </c>
      <c r="F37" s="34">
        <v>290</v>
      </c>
      <c r="G37" s="34">
        <v>8949</v>
      </c>
      <c r="H37" s="34">
        <v>15729.57</v>
      </c>
      <c r="I37" s="34">
        <v>12058.52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f t="shared" si="0"/>
        <v>37027.089999999997</v>
      </c>
      <c r="S37" s="35">
        <f t="shared" si="4"/>
        <v>-17027.089999999997</v>
      </c>
      <c r="T37" s="58"/>
      <c r="U37" s="53"/>
      <c r="V37" s="53"/>
    </row>
    <row r="38" spans="1:22" ht="12.75" customHeight="1" x14ac:dyDescent="0.2">
      <c r="A38" s="31" t="s">
        <v>66</v>
      </c>
      <c r="B38" s="32" t="s">
        <v>67</v>
      </c>
      <c r="C38" s="33">
        <v>5000</v>
      </c>
      <c r="D38" s="33">
        <f>+'[1]EGRESOS DETALLADOS-4'!E42</f>
        <v>-50000</v>
      </c>
      <c r="E38" s="33">
        <f t="shared" si="5"/>
        <v>-45000</v>
      </c>
      <c r="F38" s="34">
        <v>0</v>
      </c>
      <c r="G38" s="34">
        <v>310.5</v>
      </c>
      <c r="H38" s="34">
        <v>535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f t="shared" si="0"/>
        <v>845.5</v>
      </c>
      <c r="S38" s="35">
        <f t="shared" si="4"/>
        <v>-45845.5</v>
      </c>
      <c r="T38" s="58"/>
      <c r="U38" s="53"/>
      <c r="V38" s="53"/>
    </row>
    <row r="39" spans="1:22" ht="12.75" customHeight="1" x14ac:dyDescent="0.2">
      <c r="A39" s="31">
        <v>115</v>
      </c>
      <c r="B39" s="32" t="s">
        <v>68</v>
      </c>
      <c r="C39" s="33">
        <v>5000</v>
      </c>
      <c r="D39" s="33">
        <f>+'[1]EGRESOS DETALLADOS-4'!E43</f>
        <v>0</v>
      </c>
      <c r="E39" s="33">
        <f t="shared" si="5"/>
        <v>5000</v>
      </c>
      <c r="F39" s="34">
        <v>0</v>
      </c>
      <c r="G39" s="34">
        <v>460</v>
      </c>
      <c r="H39" s="34">
        <v>431</v>
      </c>
      <c r="I39" s="34">
        <v>395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f t="shared" si="0"/>
        <v>1286</v>
      </c>
      <c r="S39" s="35">
        <f t="shared" si="4"/>
        <v>3714</v>
      </c>
      <c r="T39" s="58"/>
      <c r="U39" s="53"/>
      <c r="V39" s="52"/>
    </row>
    <row r="40" spans="1:22" ht="12.75" customHeight="1" x14ac:dyDescent="0.2">
      <c r="A40" s="31" t="s">
        <v>69</v>
      </c>
      <c r="B40" s="32" t="s">
        <v>70</v>
      </c>
      <c r="C40" s="33">
        <v>50000</v>
      </c>
      <c r="D40" s="33">
        <f>+'[1]EGRESOS DETALLADOS-4'!E44</f>
        <v>0</v>
      </c>
      <c r="E40" s="33">
        <f t="shared" si="5"/>
        <v>50000</v>
      </c>
      <c r="F40" s="34">
        <v>20502</v>
      </c>
      <c r="G40" s="34">
        <v>300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4">
        <f t="shared" si="0"/>
        <v>20802</v>
      </c>
      <c r="S40" s="35">
        <f t="shared" si="4"/>
        <v>29198</v>
      </c>
      <c r="T40" s="58"/>
      <c r="U40" s="53"/>
      <c r="V40" s="53"/>
    </row>
    <row r="41" spans="1:22" ht="12.75" customHeight="1" x14ac:dyDescent="0.2">
      <c r="A41" s="31" t="s">
        <v>71</v>
      </c>
      <c r="B41" s="32" t="s">
        <v>72</v>
      </c>
      <c r="C41" s="33">
        <v>25000</v>
      </c>
      <c r="D41" s="33">
        <f>+'[1]EGRESOS DETALLADOS-4'!E45</f>
        <v>-65000</v>
      </c>
      <c r="E41" s="33">
        <f t="shared" si="5"/>
        <v>-40000</v>
      </c>
      <c r="F41" s="34">
        <v>0</v>
      </c>
      <c r="G41" s="34">
        <v>396</v>
      </c>
      <c r="H41" s="34">
        <v>527.5</v>
      </c>
      <c r="I41" s="34">
        <v>6713.4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f t="shared" si="0"/>
        <v>7636.9</v>
      </c>
      <c r="S41" s="35">
        <f t="shared" si="4"/>
        <v>-47636.9</v>
      </c>
      <c r="T41" s="58"/>
      <c r="U41" s="53"/>
      <c r="V41" s="52"/>
    </row>
    <row r="42" spans="1:22" ht="12.75" customHeight="1" x14ac:dyDescent="0.2">
      <c r="A42" s="31" t="s">
        <v>73</v>
      </c>
      <c r="B42" s="32" t="s">
        <v>74</v>
      </c>
      <c r="C42" s="34">
        <v>210000</v>
      </c>
      <c r="D42" s="33">
        <f>+'[1]EGRESOS DETALLADOS-4'!E46</f>
        <v>0</v>
      </c>
      <c r="E42" s="33">
        <f t="shared" si="5"/>
        <v>210000</v>
      </c>
      <c r="F42" s="34">
        <v>3041.9</v>
      </c>
      <c r="G42" s="34">
        <v>5941.76</v>
      </c>
      <c r="H42" s="34">
        <v>16533.400000000001</v>
      </c>
      <c r="I42" s="34">
        <v>11115.85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f t="shared" si="0"/>
        <v>36632.910000000003</v>
      </c>
      <c r="S42" s="35">
        <f t="shared" si="4"/>
        <v>173367.09</v>
      </c>
      <c r="T42" s="58"/>
      <c r="U42" s="53"/>
      <c r="V42" s="53"/>
    </row>
    <row r="43" spans="1:22" ht="12.75" customHeight="1" x14ac:dyDescent="0.2">
      <c r="A43" s="31">
        <v>134</v>
      </c>
      <c r="B43" s="32" t="s">
        <v>75</v>
      </c>
      <c r="C43" s="34">
        <v>15000</v>
      </c>
      <c r="D43" s="33">
        <f>+'[1]EGRESOS DETALLADOS-4'!E48</f>
        <v>0</v>
      </c>
      <c r="E43" s="33">
        <f t="shared" si="5"/>
        <v>15000</v>
      </c>
      <c r="F43" s="34">
        <v>0</v>
      </c>
      <c r="G43" s="34">
        <v>1071.2</v>
      </c>
      <c r="H43" s="34">
        <v>2604.16</v>
      </c>
      <c r="I43" s="34">
        <v>190.84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  <c r="R43" s="34">
        <f t="shared" si="0"/>
        <v>3866.2</v>
      </c>
      <c r="S43" s="35">
        <f t="shared" si="4"/>
        <v>11133.8</v>
      </c>
      <c r="T43" s="58"/>
      <c r="U43" s="53"/>
      <c r="V43" s="53"/>
    </row>
    <row r="44" spans="1:22" ht="12.75" customHeight="1" x14ac:dyDescent="0.2">
      <c r="A44" s="31" t="s">
        <v>76</v>
      </c>
      <c r="B44" s="32" t="s">
        <v>77</v>
      </c>
      <c r="C44" s="34">
        <v>10000</v>
      </c>
      <c r="D44" s="33">
        <v>0</v>
      </c>
      <c r="E44" s="33">
        <f t="shared" si="5"/>
        <v>10000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f t="shared" si="0"/>
        <v>0</v>
      </c>
      <c r="S44" s="35">
        <f t="shared" si="4"/>
        <v>10000</v>
      </c>
      <c r="T44" s="58"/>
      <c r="U44" s="53"/>
      <c r="V44" s="53"/>
    </row>
    <row r="45" spans="1:22" ht="12.75" customHeight="1" x14ac:dyDescent="0.2">
      <c r="A45" s="31" t="s">
        <v>78</v>
      </c>
      <c r="B45" s="32" t="s">
        <v>79</v>
      </c>
      <c r="C45" s="34">
        <v>1920000</v>
      </c>
      <c r="D45" s="33">
        <f>+'[1]EGRESOS DETALLADOS-4'!E50+'[1]EGRESOS DETALLADOS-4'!E51</f>
        <v>648000</v>
      </c>
      <c r="E45" s="33">
        <f t="shared" si="5"/>
        <v>2568000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f t="shared" si="0"/>
        <v>0</v>
      </c>
      <c r="S45" s="35">
        <f t="shared" si="4"/>
        <v>2568000</v>
      </c>
      <c r="T45" s="58"/>
      <c r="U45" s="53"/>
      <c r="V45" s="53"/>
    </row>
    <row r="46" spans="1:22" ht="12.75" customHeight="1" x14ac:dyDescent="0.2">
      <c r="A46" s="31" t="s">
        <v>80</v>
      </c>
      <c r="B46" s="32" t="s">
        <v>81</v>
      </c>
      <c r="C46" s="34">
        <v>627735</v>
      </c>
      <c r="D46" s="33">
        <f>+'[1]EGRESOS DETALLADOS-4'!E52+'[1]EGRESOS DETALLADOS-4'!E53</f>
        <v>140000</v>
      </c>
      <c r="E46" s="33">
        <f t="shared" si="5"/>
        <v>767735</v>
      </c>
      <c r="F46" s="34">
        <v>0</v>
      </c>
      <c r="G46" s="34">
        <v>2296.2800000000002</v>
      </c>
      <c r="H46" s="34">
        <v>3605.79</v>
      </c>
      <c r="I46" s="34">
        <v>17830.259999999998</v>
      </c>
      <c r="J46" s="34">
        <v>0</v>
      </c>
      <c r="K46" s="34">
        <v>0</v>
      </c>
      <c r="L46" s="34">
        <v>0</v>
      </c>
      <c r="M46" s="34">
        <v>0</v>
      </c>
      <c r="N46" s="34">
        <v>0</v>
      </c>
      <c r="O46" s="34">
        <v>0</v>
      </c>
      <c r="P46" s="34">
        <v>0</v>
      </c>
      <c r="Q46" s="34">
        <v>0</v>
      </c>
      <c r="R46" s="34">
        <f t="shared" si="0"/>
        <v>23732.329999999998</v>
      </c>
      <c r="S46" s="35">
        <f t="shared" si="4"/>
        <v>744002.67</v>
      </c>
      <c r="T46" s="58"/>
      <c r="U46" s="53"/>
      <c r="V46" s="53"/>
    </row>
    <row r="47" spans="1:22" ht="12.75" customHeight="1" x14ac:dyDescent="0.2">
      <c r="A47" s="31" t="s">
        <v>82</v>
      </c>
      <c r="B47" s="32" t="s">
        <v>83</v>
      </c>
      <c r="C47" s="34">
        <v>60000</v>
      </c>
      <c r="D47" s="33">
        <f>+'[1]EGRESOS DETALLADOS-4'!E54</f>
        <v>8400</v>
      </c>
      <c r="E47" s="33">
        <f t="shared" si="5"/>
        <v>68400</v>
      </c>
      <c r="F47" s="34">
        <v>0</v>
      </c>
      <c r="G47" s="34">
        <v>0</v>
      </c>
      <c r="H47" s="34">
        <v>0</v>
      </c>
      <c r="I47" s="34">
        <v>13843.2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  <c r="Q47" s="34">
        <v>0</v>
      </c>
      <c r="R47" s="34">
        <f t="shared" si="0"/>
        <v>13843.2</v>
      </c>
      <c r="S47" s="35">
        <f t="shared" si="4"/>
        <v>54556.800000000003</v>
      </c>
      <c r="T47" s="58"/>
      <c r="U47" s="53"/>
      <c r="V47" s="53"/>
    </row>
    <row r="48" spans="1:22" ht="12.75" customHeight="1" x14ac:dyDescent="0.2">
      <c r="A48" s="31" t="s">
        <v>84</v>
      </c>
      <c r="B48" s="32" t="s">
        <v>85</v>
      </c>
      <c r="C48" s="34">
        <v>10000</v>
      </c>
      <c r="D48" s="33">
        <v>0</v>
      </c>
      <c r="E48" s="33">
        <f t="shared" si="5"/>
        <v>10000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34">
        <v>0</v>
      </c>
      <c r="R48" s="34">
        <f t="shared" si="0"/>
        <v>0</v>
      </c>
      <c r="S48" s="35">
        <f t="shared" si="4"/>
        <v>10000</v>
      </c>
      <c r="T48" s="58"/>
      <c r="U48" s="53"/>
      <c r="V48" s="53"/>
    </row>
    <row r="49" spans="1:22" ht="12.75" customHeight="1" x14ac:dyDescent="0.2">
      <c r="A49" s="31" t="s">
        <v>86</v>
      </c>
      <c r="B49" s="32" t="s">
        <v>87</v>
      </c>
      <c r="C49" s="34">
        <v>200000</v>
      </c>
      <c r="D49" s="33">
        <f>+'[1]EGRESOS DETALLADOS-4'!E56</f>
        <v>30000</v>
      </c>
      <c r="E49" s="33">
        <f t="shared" si="5"/>
        <v>230000</v>
      </c>
      <c r="F49" s="34">
        <v>1005</v>
      </c>
      <c r="G49" s="34">
        <v>8380</v>
      </c>
      <c r="H49" s="34">
        <v>8845</v>
      </c>
      <c r="I49" s="34">
        <v>4450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v>0</v>
      </c>
      <c r="R49" s="34">
        <f t="shared" si="0"/>
        <v>22680</v>
      </c>
      <c r="S49" s="35">
        <f t="shared" si="4"/>
        <v>207320</v>
      </c>
      <c r="T49" s="58"/>
      <c r="U49" s="53"/>
      <c r="V49" s="53"/>
    </row>
    <row r="50" spans="1:22" ht="12.75" customHeight="1" x14ac:dyDescent="0.2">
      <c r="A50" s="31">
        <v>168</v>
      </c>
      <c r="B50" s="32" t="s">
        <v>88</v>
      </c>
      <c r="C50" s="34">
        <v>25600</v>
      </c>
      <c r="D50" s="33">
        <f>+'[1]EGRESOS DETALLADOS-4'!E58</f>
        <v>150000</v>
      </c>
      <c r="E50" s="33">
        <f t="shared" si="5"/>
        <v>175600</v>
      </c>
      <c r="F50" s="34">
        <v>0</v>
      </c>
      <c r="G50" s="34">
        <v>0</v>
      </c>
      <c r="H50" s="34">
        <v>520.79999999999995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4">
        <f t="shared" ref="R50:R92" si="6">SUM(F50:Q50)</f>
        <v>520.79999999999995</v>
      </c>
      <c r="S50" s="35">
        <f t="shared" si="4"/>
        <v>175079.2</v>
      </c>
      <c r="T50" s="58"/>
      <c r="U50" s="53"/>
      <c r="V50" s="53"/>
    </row>
    <row r="51" spans="1:22" ht="12.75" customHeight="1" x14ac:dyDescent="0.2">
      <c r="A51" s="31" t="s">
        <v>89</v>
      </c>
      <c r="B51" s="32" t="s">
        <v>90</v>
      </c>
      <c r="C51" s="34">
        <v>80000</v>
      </c>
      <c r="D51" s="33">
        <v>0</v>
      </c>
      <c r="E51" s="33">
        <f t="shared" si="5"/>
        <v>80000</v>
      </c>
      <c r="F51" s="34">
        <v>0</v>
      </c>
      <c r="G51" s="34">
        <v>7650</v>
      </c>
      <c r="H51" s="34">
        <v>3375</v>
      </c>
      <c r="I51" s="34">
        <v>4000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34">
        <v>0</v>
      </c>
      <c r="R51" s="34">
        <f t="shared" si="6"/>
        <v>15025</v>
      </c>
      <c r="S51" s="35">
        <f t="shared" si="4"/>
        <v>64975</v>
      </c>
      <c r="T51" s="58"/>
      <c r="U51" s="53"/>
      <c r="V51" s="53"/>
    </row>
    <row r="52" spans="1:22" ht="12.75" customHeight="1" x14ac:dyDescent="0.2">
      <c r="A52" s="31">
        <v>171</v>
      </c>
      <c r="B52" s="32" t="s">
        <v>91</v>
      </c>
      <c r="C52" s="34">
        <v>539220</v>
      </c>
      <c r="D52" s="33">
        <f>+'[1]EGRESOS DETALLADOS-4'!E61</f>
        <v>-20000</v>
      </c>
      <c r="E52" s="33">
        <f t="shared" si="5"/>
        <v>519220</v>
      </c>
      <c r="F52" s="34">
        <v>0</v>
      </c>
      <c r="G52" s="34">
        <v>0</v>
      </c>
      <c r="H52" s="34">
        <v>0</v>
      </c>
      <c r="I52" s="34">
        <v>24534</v>
      </c>
      <c r="J52" s="34">
        <v>0</v>
      </c>
      <c r="K52" s="34">
        <v>0</v>
      </c>
      <c r="L52" s="34">
        <v>0</v>
      </c>
      <c r="M52" s="34">
        <v>0</v>
      </c>
      <c r="N52" s="34">
        <v>0</v>
      </c>
      <c r="O52" s="34">
        <v>0</v>
      </c>
      <c r="P52" s="34">
        <v>0</v>
      </c>
      <c r="Q52" s="34">
        <v>0</v>
      </c>
      <c r="R52" s="34">
        <f t="shared" si="6"/>
        <v>24534</v>
      </c>
      <c r="S52" s="35">
        <f t="shared" si="4"/>
        <v>494686</v>
      </c>
      <c r="T52" s="58"/>
      <c r="U52" s="53"/>
      <c r="V52" s="53"/>
    </row>
    <row r="53" spans="1:22" ht="12.75" customHeight="1" x14ac:dyDescent="0.2">
      <c r="A53" s="31" t="s">
        <v>92</v>
      </c>
      <c r="B53" s="32" t="s">
        <v>93</v>
      </c>
      <c r="C53" s="34">
        <v>140000</v>
      </c>
      <c r="D53" s="33">
        <f>+'[1]EGRESOS DETALLADOS-4'!E63</f>
        <v>-40000</v>
      </c>
      <c r="E53" s="33">
        <f t="shared" si="5"/>
        <v>100000</v>
      </c>
      <c r="F53" s="34">
        <v>0</v>
      </c>
      <c r="G53" s="34">
        <v>0</v>
      </c>
      <c r="H53" s="34">
        <v>23365</v>
      </c>
      <c r="I53" s="34">
        <v>18448</v>
      </c>
      <c r="J53" s="34">
        <v>0</v>
      </c>
      <c r="K53" s="34">
        <v>0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34">
        <v>0</v>
      </c>
      <c r="R53" s="34">
        <f t="shared" si="6"/>
        <v>41813</v>
      </c>
      <c r="S53" s="35">
        <f t="shared" si="4"/>
        <v>58187</v>
      </c>
      <c r="T53" s="58"/>
      <c r="U53" s="53"/>
      <c r="V53" s="53"/>
    </row>
    <row r="54" spans="1:22" ht="12.75" customHeight="1" x14ac:dyDescent="0.2">
      <c r="A54" s="31">
        <v>182</v>
      </c>
      <c r="B54" s="60" t="s">
        <v>203</v>
      </c>
      <c r="C54" s="34">
        <v>0</v>
      </c>
      <c r="D54" s="33">
        <f>+'[1]EGRESOS DETALLADOS-4'!E65</f>
        <v>0</v>
      </c>
      <c r="E54" s="33">
        <f t="shared" si="5"/>
        <v>0</v>
      </c>
      <c r="F54" s="34">
        <v>0</v>
      </c>
      <c r="G54" s="34">
        <v>0</v>
      </c>
      <c r="H54" s="34">
        <v>700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v>0</v>
      </c>
      <c r="R54" s="34">
        <f t="shared" ref="R54" si="7">SUM(F54:Q54)</f>
        <v>700</v>
      </c>
      <c r="S54" s="35">
        <f t="shared" si="4"/>
        <v>-700</v>
      </c>
      <c r="T54" s="58"/>
      <c r="U54" s="53"/>
      <c r="V54" s="53"/>
    </row>
    <row r="55" spans="1:22" ht="12.75" customHeight="1" x14ac:dyDescent="0.2">
      <c r="A55" s="31" t="s">
        <v>94</v>
      </c>
      <c r="B55" s="32" t="s">
        <v>95</v>
      </c>
      <c r="C55" s="34">
        <v>102000</v>
      </c>
      <c r="D55" s="33">
        <f>+'[1]EGRESOS DETALLADOS-4'!E66</f>
        <v>0</v>
      </c>
      <c r="E55" s="33">
        <f t="shared" si="5"/>
        <v>102000</v>
      </c>
      <c r="F55" s="34">
        <v>0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34">
        <v>0</v>
      </c>
      <c r="R55" s="34">
        <f t="shared" si="6"/>
        <v>0</v>
      </c>
      <c r="S55" s="35">
        <f t="shared" si="4"/>
        <v>102000</v>
      </c>
      <c r="T55" s="58"/>
      <c r="U55" s="53"/>
      <c r="V55" s="53"/>
    </row>
    <row r="56" spans="1:22" ht="12.75" customHeight="1" x14ac:dyDescent="0.2">
      <c r="A56" s="31">
        <v>185</v>
      </c>
      <c r="B56" s="32" t="s">
        <v>96</v>
      </c>
      <c r="C56" s="34">
        <v>15000</v>
      </c>
      <c r="D56" s="33">
        <f>+'[1]EGRESOS DETALLADOS-4'!E67</f>
        <v>0</v>
      </c>
      <c r="E56" s="33">
        <f t="shared" si="5"/>
        <v>15000</v>
      </c>
      <c r="F56" s="34">
        <v>0</v>
      </c>
      <c r="G56" s="34">
        <v>0</v>
      </c>
      <c r="H56" s="34">
        <v>2675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34">
        <v>0</v>
      </c>
      <c r="R56" s="34">
        <f t="shared" si="6"/>
        <v>2675</v>
      </c>
      <c r="S56" s="35">
        <f t="shared" si="4"/>
        <v>12325</v>
      </c>
      <c r="T56" s="58"/>
      <c r="U56" s="53"/>
      <c r="V56" s="53"/>
    </row>
    <row r="57" spans="1:22" ht="12.75" customHeight="1" x14ac:dyDescent="0.2">
      <c r="A57" s="31">
        <v>186</v>
      </c>
      <c r="B57" s="32" t="s">
        <v>97</v>
      </c>
      <c r="C57" s="34">
        <v>20000</v>
      </c>
      <c r="D57" s="33">
        <f>+'[1]EGRESOS DETALLADOS-4'!E68</f>
        <v>0</v>
      </c>
      <c r="E57" s="33">
        <f t="shared" si="5"/>
        <v>20000</v>
      </c>
      <c r="F57" s="34">
        <v>0</v>
      </c>
      <c r="G57" s="34">
        <v>0</v>
      </c>
      <c r="H57" s="34">
        <v>0</v>
      </c>
      <c r="I57" s="34">
        <v>24923.200000000001</v>
      </c>
      <c r="J57" s="34">
        <v>0</v>
      </c>
      <c r="K57" s="34">
        <v>0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  <c r="Q57" s="34">
        <v>0</v>
      </c>
      <c r="R57" s="34">
        <f t="shared" si="6"/>
        <v>24923.200000000001</v>
      </c>
      <c r="S57" s="35">
        <f t="shared" si="4"/>
        <v>-4923.2000000000007</v>
      </c>
      <c r="T57" s="58"/>
      <c r="U57" s="53"/>
      <c r="V57" s="53"/>
    </row>
    <row r="58" spans="1:22" ht="12.75" customHeight="1" x14ac:dyDescent="0.2">
      <c r="A58" s="31">
        <v>188</v>
      </c>
      <c r="B58" s="59" t="s">
        <v>200</v>
      </c>
      <c r="C58" s="34">
        <v>0</v>
      </c>
      <c r="D58" s="33">
        <f>+'[1]EGRESOS DETALLADOS-4'!E69</f>
        <v>0</v>
      </c>
      <c r="E58" s="33">
        <f t="shared" si="5"/>
        <v>0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34">
        <v>0</v>
      </c>
      <c r="P58" s="34">
        <v>0</v>
      </c>
      <c r="Q58" s="34">
        <v>0</v>
      </c>
      <c r="R58" s="34">
        <f t="shared" ref="R58" si="8">SUM(F58:Q58)</f>
        <v>0</v>
      </c>
      <c r="S58" s="35">
        <f t="shared" si="4"/>
        <v>0</v>
      </c>
      <c r="T58" s="58"/>
      <c r="U58" s="53"/>
      <c r="V58" s="53"/>
    </row>
    <row r="59" spans="1:22" ht="12.75" customHeight="1" x14ac:dyDescent="0.2">
      <c r="A59" s="31">
        <v>189</v>
      </c>
      <c r="B59" s="32" t="s">
        <v>98</v>
      </c>
      <c r="C59" s="34">
        <v>330000</v>
      </c>
      <c r="D59" s="33">
        <f>+'[1]EGRESOS DETALLADOS-4'!E70</f>
        <v>0</v>
      </c>
      <c r="E59" s="33">
        <f t="shared" si="5"/>
        <v>330000</v>
      </c>
      <c r="F59" s="34">
        <v>0</v>
      </c>
      <c r="G59" s="34">
        <v>0</v>
      </c>
      <c r="H59" s="34">
        <v>19589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f t="shared" si="6"/>
        <v>19589</v>
      </c>
      <c r="S59" s="35">
        <f t="shared" si="4"/>
        <v>310411</v>
      </c>
      <c r="T59" s="58"/>
      <c r="U59" s="53"/>
      <c r="V59" s="53"/>
    </row>
    <row r="60" spans="1:22" ht="12.75" customHeight="1" x14ac:dyDescent="0.2">
      <c r="A60" s="31" t="s">
        <v>99</v>
      </c>
      <c r="B60" s="32" t="s">
        <v>100</v>
      </c>
      <c r="C60" s="34">
        <v>230000</v>
      </c>
      <c r="D60" s="33">
        <f>+'[1]EGRESOS DETALLADOS-4'!E71</f>
        <v>0</v>
      </c>
      <c r="E60" s="33">
        <f t="shared" si="5"/>
        <v>230000</v>
      </c>
      <c r="F60" s="34">
        <v>0</v>
      </c>
      <c r="G60" s="34">
        <v>119468</v>
      </c>
      <c r="H60" s="34">
        <v>0</v>
      </c>
      <c r="I60" s="34">
        <v>0</v>
      </c>
      <c r="J60" s="34">
        <v>0</v>
      </c>
      <c r="K60" s="34">
        <v>0</v>
      </c>
      <c r="L60" s="34">
        <v>0</v>
      </c>
      <c r="M60" s="34">
        <v>0</v>
      </c>
      <c r="N60" s="34">
        <v>0</v>
      </c>
      <c r="O60" s="34">
        <v>0</v>
      </c>
      <c r="P60" s="34">
        <v>0</v>
      </c>
      <c r="Q60" s="34">
        <v>0</v>
      </c>
      <c r="R60" s="34">
        <f t="shared" si="6"/>
        <v>119468</v>
      </c>
      <c r="S60" s="35">
        <f t="shared" si="4"/>
        <v>110532</v>
      </c>
      <c r="T60" s="58"/>
      <c r="U60" s="53"/>
      <c r="V60" s="53"/>
    </row>
    <row r="61" spans="1:22" ht="12.75" customHeight="1" x14ac:dyDescent="0.2">
      <c r="A61" s="31" t="s">
        <v>101</v>
      </c>
      <c r="B61" s="32" t="s">
        <v>102</v>
      </c>
      <c r="C61" s="34">
        <v>26000</v>
      </c>
      <c r="D61" s="33">
        <f>+'[1]EGRESOS DETALLADOS-4'!E72</f>
        <v>0</v>
      </c>
      <c r="E61" s="33">
        <f t="shared" si="5"/>
        <v>26000</v>
      </c>
      <c r="F61" s="34">
        <v>0</v>
      </c>
      <c r="G61" s="34">
        <v>0</v>
      </c>
      <c r="H61" s="34">
        <v>0</v>
      </c>
      <c r="I61" s="34">
        <v>0</v>
      </c>
      <c r="J61" s="34">
        <v>0</v>
      </c>
      <c r="K61" s="34">
        <v>0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34">
        <v>0</v>
      </c>
      <c r="R61" s="34">
        <f t="shared" si="6"/>
        <v>0</v>
      </c>
      <c r="S61" s="35">
        <f t="shared" si="4"/>
        <v>26000</v>
      </c>
      <c r="T61" s="58"/>
      <c r="U61" s="53"/>
      <c r="V61" s="53"/>
    </row>
    <row r="62" spans="1:22" ht="12.75" customHeight="1" x14ac:dyDescent="0.2">
      <c r="A62" s="31" t="s">
        <v>103</v>
      </c>
      <c r="B62" s="32" t="s">
        <v>104</v>
      </c>
      <c r="C62" s="34">
        <v>25000</v>
      </c>
      <c r="D62" s="33">
        <v>0</v>
      </c>
      <c r="E62" s="33">
        <f t="shared" si="5"/>
        <v>25000</v>
      </c>
      <c r="F62" s="34">
        <v>1200</v>
      </c>
      <c r="G62" s="34">
        <v>510</v>
      </c>
      <c r="H62" s="34">
        <v>9320.91</v>
      </c>
      <c r="I62" s="34">
        <v>220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f t="shared" si="6"/>
        <v>11250.91</v>
      </c>
      <c r="S62" s="35">
        <f t="shared" si="4"/>
        <v>13749.09</v>
      </c>
      <c r="T62" s="58"/>
      <c r="U62" s="53"/>
      <c r="V62" s="53"/>
    </row>
    <row r="63" spans="1:22" ht="12.75" customHeight="1" x14ac:dyDescent="0.2">
      <c r="A63" s="31">
        <v>197</v>
      </c>
      <c r="B63" s="32" t="s">
        <v>105</v>
      </c>
      <c r="C63" s="34">
        <v>1050000</v>
      </c>
      <c r="D63" s="33">
        <f>+'[1]EGRESOS DETALLADOS-4'!E74</f>
        <v>10000</v>
      </c>
      <c r="E63" s="33">
        <f t="shared" si="5"/>
        <v>1060000</v>
      </c>
      <c r="F63" s="34">
        <v>0</v>
      </c>
      <c r="G63" s="34">
        <v>73600</v>
      </c>
      <c r="H63" s="34">
        <v>73600</v>
      </c>
      <c r="I63" s="34">
        <v>73600</v>
      </c>
      <c r="J63" s="34">
        <v>0</v>
      </c>
      <c r="K63" s="34">
        <v>0</v>
      </c>
      <c r="L63" s="34">
        <v>0</v>
      </c>
      <c r="M63" s="34">
        <v>0</v>
      </c>
      <c r="N63" s="34">
        <v>0</v>
      </c>
      <c r="O63" s="34">
        <v>0</v>
      </c>
      <c r="P63" s="34">
        <v>0</v>
      </c>
      <c r="Q63" s="34">
        <v>0</v>
      </c>
      <c r="R63" s="34">
        <f t="shared" si="6"/>
        <v>220800</v>
      </c>
      <c r="S63" s="35">
        <f t="shared" si="4"/>
        <v>839200</v>
      </c>
      <c r="T63" s="58"/>
      <c r="U63" s="53"/>
      <c r="V63" s="53"/>
    </row>
    <row r="64" spans="1:22" ht="12.75" customHeight="1" x14ac:dyDescent="0.2">
      <c r="A64" s="31" t="s">
        <v>106</v>
      </c>
      <c r="B64" s="32" t="s">
        <v>107</v>
      </c>
      <c r="C64" s="34">
        <v>70000</v>
      </c>
      <c r="D64" s="33">
        <f>+'[1]EGRESOS DETALLADOS-4'!E77</f>
        <v>0</v>
      </c>
      <c r="E64" s="33">
        <f t="shared" si="5"/>
        <v>70000</v>
      </c>
      <c r="F64" s="34">
        <v>890</v>
      </c>
      <c r="G64" s="34">
        <v>8809.35</v>
      </c>
      <c r="H64" s="34">
        <v>594.5</v>
      </c>
      <c r="I64" s="34">
        <v>220.24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34">
        <v>0</v>
      </c>
      <c r="R64" s="34">
        <f t="shared" si="6"/>
        <v>10514.09</v>
      </c>
      <c r="S64" s="35">
        <f t="shared" si="4"/>
        <v>59485.91</v>
      </c>
      <c r="T64" s="58"/>
      <c r="U64" s="53"/>
      <c r="V64" s="53"/>
    </row>
    <row r="65" spans="1:22" ht="12.75" customHeight="1" x14ac:dyDescent="0.2">
      <c r="A65" s="39"/>
      <c r="B65" s="40" t="s">
        <v>108</v>
      </c>
      <c r="C65" s="41">
        <f>SUM(C35:C64)</f>
        <v>6565555</v>
      </c>
      <c r="D65" s="41">
        <f>SUM(D35:D64)</f>
        <v>233400</v>
      </c>
      <c r="E65" s="41">
        <f t="shared" ref="E65:Q65" si="9">SUM(E35:E64)</f>
        <v>6798955</v>
      </c>
      <c r="F65" s="41">
        <f t="shared" si="9"/>
        <v>83674.66</v>
      </c>
      <c r="G65" s="41">
        <f>SUM(G35:G64)</f>
        <v>256925</v>
      </c>
      <c r="H65" s="41">
        <f t="shared" si="9"/>
        <v>203593.11</v>
      </c>
      <c r="I65" s="41">
        <f t="shared" si="9"/>
        <v>265796.92</v>
      </c>
      <c r="J65" s="41">
        <f t="shared" si="9"/>
        <v>0</v>
      </c>
      <c r="K65" s="41">
        <f t="shared" si="9"/>
        <v>0</v>
      </c>
      <c r="L65" s="41">
        <f t="shared" si="9"/>
        <v>0</v>
      </c>
      <c r="M65" s="41">
        <f t="shared" si="9"/>
        <v>0</v>
      </c>
      <c r="N65" s="41">
        <f t="shared" si="9"/>
        <v>0</v>
      </c>
      <c r="O65" s="41">
        <f t="shared" si="9"/>
        <v>0</v>
      </c>
      <c r="P65" s="41">
        <f t="shared" si="9"/>
        <v>0</v>
      </c>
      <c r="Q65" s="41">
        <f t="shared" si="9"/>
        <v>0</v>
      </c>
      <c r="R65" s="41">
        <f t="shared" si="6"/>
        <v>809989.69</v>
      </c>
      <c r="S65" s="42">
        <f>SUM(S35:S64)</f>
        <v>5988965.3099999996</v>
      </c>
      <c r="T65" s="58"/>
      <c r="U65" s="52"/>
      <c r="V65" s="52"/>
    </row>
    <row r="66" spans="1:22" ht="12.75" customHeight="1" x14ac:dyDescent="0.2">
      <c r="A66" s="31" t="s">
        <v>109</v>
      </c>
      <c r="B66" s="32" t="s">
        <v>110</v>
      </c>
      <c r="C66" s="34">
        <v>80000</v>
      </c>
      <c r="D66" s="34">
        <v>0</v>
      </c>
      <c r="E66" s="34">
        <f>+C66+D66</f>
        <v>80000</v>
      </c>
      <c r="F66" s="34">
        <v>0</v>
      </c>
      <c r="G66" s="34">
        <v>2017.1</v>
      </c>
      <c r="H66" s="34">
        <v>8002.04</v>
      </c>
      <c r="I66" s="34">
        <v>926.85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v>0</v>
      </c>
      <c r="R66" s="34">
        <f t="shared" si="6"/>
        <v>10945.99</v>
      </c>
      <c r="S66" s="35">
        <f t="shared" ref="S66:S102" si="10">+E66-R66</f>
        <v>69054.009999999995</v>
      </c>
      <c r="T66" s="58"/>
      <c r="U66" s="52"/>
      <c r="V66" s="53"/>
    </row>
    <row r="67" spans="1:22" ht="12.75" customHeight="1" x14ac:dyDescent="0.2">
      <c r="A67" s="31" t="s">
        <v>111</v>
      </c>
      <c r="B67" s="32" t="s">
        <v>112</v>
      </c>
      <c r="C67" s="34">
        <v>15000</v>
      </c>
      <c r="D67" s="34">
        <v>0</v>
      </c>
      <c r="E67" s="34">
        <f t="shared" ref="E67:E102" si="11">+C67+D67</f>
        <v>15000</v>
      </c>
      <c r="F67" s="34">
        <v>0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v>0</v>
      </c>
      <c r="R67" s="34">
        <f t="shared" si="6"/>
        <v>0</v>
      </c>
      <c r="S67" s="35">
        <f t="shared" si="10"/>
        <v>15000</v>
      </c>
      <c r="T67" s="58"/>
      <c r="U67" s="53"/>
      <c r="V67" s="53"/>
    </row>
    <row r="68" spans="1:22" ht="12.75" customHeight="1" x14ac:dyDescent="0.2">
      <c r="A68" s="31" t="s">
        <v>113</v>
      </c>
      <c r="B68" s="32" t="s">
        <v>114</v>
      </c>
      <c r="C68" s="34">
        <v>25000</v>
      </c>
      <c r="D68" s="34">
        <v>0</v>
      </c>
      <c r="E68" s="34">
        <f t="shared" si="11"/>
        <v>25000</v>
      </c>
      <c r="F68" s="34">
        <v>0</v>
      </c>
      <c r="G68" s="34">
        <v>0</v>
      </c>
      <c r="H68" s="34">
        <v>230</v>
      </c>
      <c r="I68" s="34">
        <v>0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  <c r="Q68" s="34">
        <v>0</v>
      </c>
      <c r="R68" s="34">
        <f t="shared" si="6"/>
        <v>230</v>
      </c>
      <c r="S68" s="35">
        <f t="shared" si="10"/>
        <v>24770</v>
      </c>
      <c r="T68" s="58"/>
      <c r="U68" s="53"/>
      <c r="V68" s="53"/>
    </row>
    <row r="69" spans="1:22" ht="12.75" customHeight="1" x14ac:dyDescent="0.2">
      <c r="A69" s="31">
        <v>224</v>
      </c>
      <c r="B69" s="32" t="s">
        <v>115</v>
      </c>
      <c r="C69" s="34">
        <v>5000</v>
      </c>
      <c r="D69" s="34">
        <v>0</v>
      </c>
      <c r="E69" s="34">
        <f t="shared" si="11"/>
        <v>5000</v>
      </c>
      <c r="F69" s="34">
        <v>0</v>
      </c>
      <c r="G69" s="34">
        <v>0</v>
      </c>
      <c r="H69" s="34">
        <v>0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34">
        <v>0</v>
      </c>
      <c r="Q69" s="34">
        <v>0</v>
      </c>
      <c r="R69" s="34">
        <f t="shared" si="6"/>
        <v>0</v>
      </c>
      <c r="S69" s="35">
        <f t="shared" si="10"/>
        <v>5000</v>
      </c>
      <c r="T69" s="58"/>
      <c r="U69" s="53"/>
      <c r="V69" s="53"/>
    </row>
    <row r="70" spans="1:22" ht="12.75" customHeight="1" x14ac:dyDescent="0.2">
      <c r="A70" s="31" t="s">
        <v>116</v>
      </c>
      <c r="B70" s="32" t="s">
        <v>117</v>
      </c>
      <c r="C70" s="34">
        <v>10000</v>
      </c>
      <c r="D70" s="34">
        <v>0</v>
      </c>
      <c r="E70" s="34">
        <f t="shared" si="11"/>
        <v>10000</v>
      </c>
      <c r="F70" s="34">
        <v>0</v>
      </c>
      <c r="G70" s="34">
        <v>0</v>
      </c>
      <c r="H70" s="34">
        <v>0</v>
      </c>
      <c r="I70" s="34">
        <v>0</v>
      </c>
      <c r="J70" s="34">
        <v>0</v>
      </c>
      <c r="K70" s="34">
        <v>0</v>
      </c>
      <c r="L70" s="34">
        <v>0</v>
      </c>
      <c r="M70" s="34">
        <v>0</v>
      </c>
      <c r="N70" s="34">
        <v>0</v>
      </c>
      <c r="O70" s="34">
        <v>0</v>
      </c>
      <c r="P70" s="34">
        <v>0</v>
      </c>
      <c r="Q70" s="34">
        <v>0</v>
      </c>
      <c r="R70" s="34">
        <f t="shared" si="6"/>
        <v>0</v>
      </c>
      <c r="S70" s="35">
        <f t="shared" si="10"/>
        <v>10000</v>
      </c>
      <c r="T70" s="58"/>
      <c r="U70" s="53"/>
      <c r="V70" s="53"/>
    </row>
    <row r="71" spans="1:22" ht="12.75" customHeight="1" x14ac:dyDescent="0.2">
      <c r="A71" s="31" t="s">
        <v>118</v>
      </c>
      <c r="B71" s="32" t="s">
        <v>119</v>
      </c>
      <c r="C71" s="34">
        <v>19800</v>
      </c>
      <c r="D71" s="34">
        <f>+'[1]EGRESOS DETALLADOS-4'!E83</f>
        <v>-131000</v>
      </c>
      <c r="E71" s="34">
        <f t="shared" si="11"/>
        <v>-111200</v>
      </c>
      <c r="F71" s="34">
        <v>0</v>
      </c>
      <c r="G71" s="34">
        <v>56</v>
      </c>
      <c r="H71" s="34">
        <v>9471.75</v>
      </c>
      <c r="I71" s="34">
        <v>390</v>
      </c>
      <c r="J71" s="34">
        <v>0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  <c r="P71" s="34">
        <v>0</v>
      </c>
      <c r="Q71" s="34">
        <v>0</v>
      </c>
      <c r="R71" s="34">
        <f t="shared" si="6"/>
        <v>9917.75</v>
      </c>
      <c r="S71" s="35">
        <f t="shared" si="10"/>
        <v>-121117.75</v>
      </c>
      <c r="T71" s="58"/>
      <c r="U71" s="53"/>
      <c r="V71" s="53"/>
    </row>
    <row r="72" spans="1:22" ht="12.75" customHeight="1" x14ac:dyDescent="0.2">
      <c r="A72" s="31" t="s">
        <v>120</v>
      </c>
      <c r="B72" s="32" t="s">
        <v>121</v>
      </c>
      <c r="C72" s="34">
        <v>46000</v>
      </c>
      <c r="D72" s="34">
        <v>0</v>
      </c>
      <c r="E72" s="34">
        <f t="shared" si="11"/>
        <v>46000</v>
      </c>
      <c r="F72" s="34">
        <v>0</v>
      </c>
      <c r="G72" s="34">
        <v>0</v>
      </c>
      <c r="H72" s="34">
        <v>0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  <c r="Q72" s="34">
        <v>0</v>
      </c>
      <c r="R72" s="34">
        <f t="shared" si="6"/>
        <v>0</v>
      </c>
      <c r="S72" s="35">
        <f t="shared" si="10"/>
        <v>46000</v>
      </c>
      <c r="T72" s="58"/>
      <c r="U72" s="53"/>
      <c r="V72" s="53"/>
    </row>
    <row r="73" spans="1:22" ht="12.75" customHeight="1" x14ac:dyDescent="0.2">
      <c r="A73" s="31" t="s">
        <v>122</v>
      </c>
      <c r="B73" s="32" t="s">
        <v>123</v>
      </c>
      <c r="C73" s="34">
        <v>20000</v>
      </c>
      <c r="D73" s="34">
        <f>+'[1]EGRESOS DETALLADOS-4'!E85</f>
        <v>0</v>
      </c>
      <c r="E73" s="34">
        <f t="shared" si="11"/>
        <v>20000</v>
      </c>
      <c r="F73" s="34">
        <v>0</v>
      </c>
      <c r="G73" s="34">
        <v>3588</v>
      </c>
      <c r="H73" s="34">
        <v>125</v>
      </c>
      <c r="I73" s="34">
        <v>78</v>
      </c>
      <c r="J73" s="34">
        <v>0</v>
      </c>
      <c r="K73" s="34">
        <v>0</v>
      </c>
      <c r="L73" s="34">
        <v>0</v>
      </c>
      <c r="M73" s="34">
        <v>0</v>
      </c>
      <c r="N73" s="34">
        <v>0</v>
      </c>
      <c r="O73" s="34">
        <v>0</v>
      </c>
      <c r="P73" s="34">
        <v>0</v>
      </c>
      <c r="Q73" s="34">
        <v>0</v>
      </c>
      <c r="R73" s="34">
        <f t="shared" si="6"/>
        <v>3791</v>
      </c>
      <c r="S73" s="35">
        <f t="shared" si="10"/>
        <v>16209</v>
      </c>
      <c r="T73" s="58"/>
      <c r="U73" s="53"/>
      <c r="V73" s="53"/>
    </row>
    <row r="74" spans="1:22" ht="12.75" customHeight="1" x14ac:dyDescent="0.2">
      <c r="A74" s="31" t="s">
        <v>124</v>
      </c>
      <c r="B74" s="32" t="s">
        <v>125</v>
      </c>
      <c r="C74" s="34">
        <v>8399</v>
      </c>
      <c r="D74" s="34">
        <f>+'[1]EGRESOS DETALLADOS-4'!E86</f>
        <v>0</v>
      </c>
      <c r="E74" s="34">
        <f t="shared" si="11"/>
        <v>8399</v>
      </c>
      <c r="F74" s="34">
        <v>0</v>
      </c>
      <c r="G74" s="34">
        <v>1296</v>
      </c>
      <c r="H74" s="34">
        <v>283.60000000000002</v>
      </c>
      <c r="I74" s="34">
        <v>369.7</v>
      </c>
      <c r="J74" s="34">
        <v>0</v>
      </c>
      <c r="K74" s="34">
        <v>0</v>
      </c>
      <c r="L74" s="34">
        <v>0</v>
      </c>
      <c r="M74" s="34">
        <v>0</v>
      </c>
      <c r="N74" s="34">
        <v>0</v>
      </c>
      <c r="O74" s="34">
        <v>0</v>
      </c>
      <c r="P74" s="34">
        <v>0</v>
      </c>
      <c r="Q74" s="34">
        <v>0</v>
      </c>
      <c r="R74" s="34">
        <f t="shared" si="6"/>
        <v>1949.3</v>
      </c>
      <c r="S74" s="35">
        <f t="shared" si="10"/>
        <v>6449.7</v>
      </c>
      <c r="T74" s="58"/>
      <c r="U74" s="53"/>
      <c r="V74" s="53"/>
    </row>
    <row r="75" spans="1:22" ht="12.75" customHeight="1" x14ac:dyDescent="0.2">
      <c r="A75" s="31" t="s">
        <v>126</v>
      </c>
      <c r="B75" s="32" t="s">
        <v>127</v>
      </c>
      <c r="C75" s="34">
        <v>25400</v>
      </c>
      <c r="D75" s="34">
        <v>0</v>
      </c>
      <c r="E75" s="34">
        <f t="shared" si="11"/>
        <v>25400</v>
      </c>
      <c r="F75" s="34">
        <v>0</v>
      </c>
      <c r="G75" s="34">
        <v>0</v>
      </c>
      <c r="H75" s="34">
        <v>294</v>
      </c>
      <c r="I75" s="34">
        <v>0</v>
      </c>
      <c r="J75" s="34">
        <v>0</v>
      </c>
      <c r="K75" s="34">
        <v>0</v>
      </c>
      <c r="L75" s="34">
        <v>0</v>
      </c>
      <c r="M75" s="34">
        <v>0</v>
      </c>
      <c r="N75" s="34">
        <v>0</v>
      </c>
      <c r="O75" s="34">
        <v>0</v>
      </c>
      <c r="P75" s="34">
        <v>0</v>
      </c>
      <c r="Q75" s="34">
        <v>0</v>
      </c>
      <c r="R75" s="34">
        <f t="shared" si="6"/>
        <v>294</v>
      </c>
      <c r="S75" s="35">
        <f t="shared" si="10"/>
        <v>25106</v>
      </c>
      <c r="T75" s="58"/>
      <c r="U75" s="52"/>
      <c r="V75" s="53"/>
    </row>
    <row r="76" spans="1:22" ht="12.75" customHeight="1" x14ac:dyDescent="0.2">
      <c r="A76" s="31" t="s">
        <v>128</v>
      </c>
      <c r="B76" s="32" t="s">
        <v>129</v>
      </c>
      <c r="C76" s="34">
        <v>5000</v>
      </c>
      <c r="D76" s="34">
        <v>0</v>
      </c>
      <c r="E76" s="34">
        <f t="shared" si="11"/>
        <v>5000</v>
      </c>
      <c r="F76" s="34">
        <v>0</v>
      </c>
      <c r="G76" s="34">
        <v>210</v>
      </c>
      <c r="H76" s="34">
        <v>0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  <c r="Q76" s="34">
        <v>0</v>
      </c>
      <c r="R76" s="34">
        <f t="shared" si="6"/>
        <v>210</v>
      </c>
      <c r="S76" s="35">
        <f t="shared" si="10"/>
        <v>4790</v>
      </c>
      <c r="T76" s="58"/>
      <c r="U76" s="53"/>
      <c r="V76" s="53"/>
    </row>
    <row r="77" spans="1:22" ht="12.75" customHeight="1" x14ac:dyDescent="0.2">
      <c r="A77" s="31" t="s">
        <v>130</v>
      </c>
      <c r="B77" s="32" t="s">
        <v>131</v>
      </c>
      <c r="C77" s="34">
        <v>13000</v>
      </c>
      <c r="D77" s="34">
        <v>0</v>
      </c>
      <c r="E77" s="34">
        <f t="shared" si="11"/>
        <v>13000</v>
      </c>
      <c r="F77" s="34">
        <v>0</v>
      </c>
      <c r="G77" s="34">
        <v>0</v>
      </c>
      <c r="H77" s="34">
        <v>0</v>
      </c>
      <c r="I77" s="34">
        <v>0</v>
      </c>
      <c r="J77" s="34">
        <v>0</v>
      </c>
      <c r="K77" s="34">
        <v>0</v>
      </c>
      <c r="L77" s="34">
        <v>0</v>
      </c>
      <c r="M77" s="34">
        <v>0</v>
      </c>
      <c r="N77" s="34">
        <v>0</v>
      </c>
      <c r="O77" s="34">
        <v>0</v>
      </c>
      <c r="P77" s="34">
        <v>0</v>
      </c>
      <c r="Q77" s="34">
        <v>0</v>
      </c>
      <c r="R77" s="34">
        <f t="shared" si="6"/>
        <v>0</v>
      </c>
      <c r="S77" s="35">
        <f t="shared" si="10"/>
        <v>13000</v>
      </c>
      <c r="T77" s="58"/>
      <c r="U77" s="53"/>
      <c r="V77" s="53"/>
    </row>
    <row r="78" spans="1:22" ht="12.75" customHeight="1" x14ac:dyDescent="0.2">
      <c r="A78" s="31">
        <v>252</v>
      </c>
      <c r="B78" s="32" t="s">
        <v>132</v>
      </c>
      <c r="C78" s="34">
        <v>10000</v>
      </c>
      <c r="D78" s="34">
        <v>0</v>
      </c>
      <c r="E78" s="34">
        <f t="shared" si="11"/>
        <v>10000</v>
      </c>
      <c r="F78" s="34">
        <v>0</v>
      </c>
      <c r="G78" s="34">
        <v>0</v>
      </c>
      <c r="H78" s="34">
        <v>0</v>
      </c>
      <c r="I78" s="34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  <c r="Q78" s="34">
        <v>0</v>
      </c>
      <c r="R78" s="34">
        <f t="shared" si="6"/>
        <v>0</v>
      </c>
      <c r="S78" s="35">
        <f t="shared" si="10"/>
        <v>10000</v>
      </c>
      <c r="T78" s="58"/>
      <c r="U78" s="53"/>
      <c r="V78" s="53"/>
    </row>
    <row r="79" spans="1:22" ht="12.75" customHeight="1" x14ac:dyDescent="0.2">
      <c r="A79" s="31" t="s">
        <v>133</v>
      </c>
      <c r="B79" s="32" t="s">
        <v>134</v>
      </c>
      <c r="C79" s="34">
        <v>72000</v>
      </c>
      <c r="D79" s="34">
        <f>+'[1]EGRESOS DETALLADOS-4'!E91</f>
        <v>0</v>
      </c>
      <c r="E79" s="34">
        <f t="shared" si="11"/>
        <v>72000</v>
      </c>
      <c r="F79" s="34">
        <v>0</v>
      </c>
      <c r="G79" s="34">
        <v>0</v>
      </c>
      <c r="H79" s="34">
        <v>0</v>
      </c>
      <c r="I79" s="34">
        <v>0</v>
      </c>
      <c r="J79" s="34">
        <v>0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  <c r="P79" s="34">
        <v>0</v>
      </c>
      <c r="Q79" s="34">
        <v>0</v>
      </c>
      <c r="R79" s="34">
        <f t="shared" si="6"/>
        <v>0</v>
      </c>
      <c r="S79" s="35">
        <f t="shared" si="10"/>
        <v>72000</v>
      </c>
      <c r="T79" s="58"/>
      <c r="U79" s="52"/>
      <c r="V79" s="53"/>
    </row>
    <row r="80" spans="1:22" ht="12.75" customHeight="1" x14ac:dyDescent="0.2">
      <c r="A80" s="31" t="s">
        <v>135</v>
      </c>
      <c r="B80" s="32" t="s">
        <v>136</v>
      </c>
      <c r="C80" s="34">
        <v>10200</v>
      </c>
      <c r="D80" s="34">
        <v>0</v>
      </c>
      <c r="E80" s="34">
        <f t="shared" si="11"/>
        <v>10200</v>
      </c>
      <c r="F80" s="34">
        <v>0</v>
      </c>
      <c r="G80" s="34">
        <v>125</v>
      </c>
      <c r="H80" s="34">
        <v>1040</v>
      </c>
      <c r="I80" s="34">
        <v>0</v>
      </c>
      <c r="J80" s="34">
        <v>0</v>
      </c>
      <c r="K80" s="34">
        <v>0</v>
      </c>
      <c r="L80" s="34">
        <v>0</v>
      </c>
      <c r="M80" s="34">
        <v>0</v>
      </c>
      <c r="N80" s="34">
        <v>0</v>
      </c>
      <c r="O80" s="34">
        <v>0</v>
      </c>
      <c r="P80" s="34">
        <v>0</v>
      </c>
      <c r="Q80" s="34">
        <v>0</v>
      </c>
      <c r="R80" s="34">
        <f t="shared" si="6"/>
        <v>1165</v>
      </c>
      <c r="S80" s="35">
        <f t="shared" si="10"/>
        <v>9035</v>
      </c>
      <c r="T80" s="58"/>
      <c r="U80" s="53"/>
      <c r="V80" s="53"/>
    </row>
    <row r="81" spans="1:22" ht="12.75" customHeight="1" x14ac:dyDescent="0.2">
      <c r="A81" s="31">
        <v>261</v>
      </c>
      <c r="B81" s="32" t="s">
        <v>137</v>
      </c>
      <c r="C81" s="34">
        <v>21800</v>
      </c>
      <c r="D81" s="34">
        <f>+'[1]EGRESOS DETALLADOS-4'!E93</f>
        <v>0</v>
      </c>
      <c r="E81" s="34">
        <f t="shared" si="11"/>
        <v>21800</v>
      </c>
      <c r="F81" s="34">
        <v>0</v>
      </c>
      <c r="G81" s="34">
        <v>0</v>
      </c>
      <c r="H81" s="34">
        <v>525</v>
      </c>
      <c r="I81" s="34">
        <v>13866.7</v>
      </c>
      <c r="J81" s="34">
        <v>0</v>
      </c>
      <c r="K81" s="34">
        <v>0</v>
      </c>
      <c r="L81" s="34">
        <v>0</v>
      </c>
      <c r="M81" s="34">
        <v>0</v>
      </c>
      <c r="N81" s="34">
        <v>0</v>
      </c>
      <c r="O81" s="34">
        <v>0</v>
      </c>
      <c r="P81" s="34">
        <v>0</v>
      </c>
      <c r="Q81" s="34">
        <v>0</v>
      </c>
      <c r="R81" s="34">
        <f t="shared" si="6"/>
        <v>14391.7</v>
      </c>
      <c r="S81" s="35">
        <f t="shared" si="10"/>
        <v>7408.2999999999993</v>
      </c>
      <c r="T81" s="58"/>
      <c r="U81" s="53"/>
      <c r="V81" s="53"/>
    </row>
    <row r="82" spans="1:22" ht="12.75" customHeight="1" x14ac:dyDescent="0.2">
      <c r="A82" s="31" t="s">
        <v>138</v>
      </c>
      <c r="B82" s="32" t="s">
        <v>139</v>
      </c>
      <c r="C82" s="34">
        <v>331000</v>
      </c>
      <c r="D82" s="34">
        <f>+'[1]EGRESOS DETALLADOS-4'!E94</f>
        <v>0</v>
      </c>
      <c r="E82" s="34">
        <f t="shared" si="11"/>
        <v>331000</v>
      </c>
      <c r="F82" s="34">
        <v>0</v>
      </c>
      <c r="G82" s="34">
        <v>135</v>
      </c>
      <c r="H82" s="34">
        <v>2676.4</v>
      </c>
      <c r="I82" s="34">
        <v>0</v>
      </c>
      <c r="J82" s="34">
        <v>0</v>
      </c>
      <c r="K82" s="34">
        <v>0</v>
      </c>
      <c r="L82" s="34">
        <v>0</v>
      </c>
      <c r="M82" s="34">
        <v>0</v>
      </c>
      <c r="N82" s="34">
        <v>0</v>
      </c>
      <c r="O82" s="34">
        <v>0</v>
      </c>
      <c r="P82" s="34">
        <v>0</v>
      </c>
      <c r="Q82" s="34">
        <v>0</v>
      </c>
      <c r="R82" s="34">
        <f t="shared" si="6"/>
        <v>2811.4</v>
      </c>
      <c r="S82" s="35">
        <f t="shared" si="10"/>
        <v>328188.59999999998</v>
      </c>
      <c r="T82" s="58"/>
      <c r="U82" s="52"/>
      <c r="V82" s="53"/>
    </row>
    <row r="83" spans="1:22" ht="12.75" customHeight="1" x14ac:dyDescent="0.2">
      <c r="A83" s="31" t="s">
        <v>140</v>
      </c>
      <c r="B83" s="32" t="s">
        <v>141</v>
      </c>
      <c r="C83" s="34">
        <v>199000</v>
      </c>
      <c r="D83" s="34">
        <f>+'[1]EGRESOS DETALLADOS-4'!E95</f>
        <v>0</v>
      </c>
      <c r="E83" s="34">
        <f t="shared" si="11"/>
        <v>199000</v>
      </c>
      <c r="F83" s="34">
        <v>0</v>
      </c>
      <c r="G83" s="34">
        <v>0</v>
      </c>
      <c r="H83" s="34">
        <v>85050</v>
      </c>
      <c r="I83" s="34">
        <v>1610</v>
      </c>
      <c r="J83" s="34">
        <v>0</v>
      </c>
      <c r="K83" s="34">
        <v>0</v>
      </c>
      <c r="L83" s="34">
        <v>0</v>
      </c>
      <c r="M83" s="34">
        <v>0</v>
      </c>
      <c r="N83" s="34">
        <v>0</v>
      </c>
      <c r="O83" s="34">
        <v>0</v>
      </c>
      <c r="P83" s="34">
        <v>0</v>
      </c>
      <c r="Q83" s="34">
        <v>0</v>
      </c>
      <c r="R83" s="34">
        <f t="shared" si="6"/>
        <v>86660</v>
      </c>
      <c r="S83" s="35">
        <f t="shared" si="10"/>
        <v>112340</v>
      </c>
      <c r="T83" s="58"/>
      <c r="U83" s="53"/>
      <c r="V83" s="53"/>
    </row>
    <row r="84" spans="1:22" ht="12.75" customHeight="1" x14ac:dyDescent="0.2">
      <c r="A84" s="31" t="s">
        <v>142</v>
      </c>
      <c r="B84" s="32" t="s">
        <v>143</v>
      </c>
      <c r="C84" s="34">
        <v>16000</v>
      </c>
      <c r="D84" s="34">
        <f>+'[1]EGRESOS DETALLADOS-4'!E96</f>
        <v>0</v>
      </c>
      <c r="E84" s="34">
        <f t="shared" si="11"/>
        <v>16000</v>
      </c>
      <c r="F84" s="34">
        <v>0</v>
      </c>
      <c r="G84" s="34">
        <v>0</v>
      </c>
      <c r="H84" s="34">
        <v>191.29</v>
      </c>
      <c r="I84" s="34">
        <v>0</v>
      </c>
      <c r="J84" s="34">
        <v>0</v>
      </c>
      <c r="K84" s="34">
        <v>0</v>
      </c>
      <c r="L84" s="34">
        <v>0</v>
      </c>
      <c r="M84" s="34">
        <v>0</v>
      </c>
      <c r="N84" s="34">
        <v>0</v>
      </c>
      <c r="O84" s="34">
        <v>0</v>
      </c>
      <c r="P84" s="34">
        <v>0</v>
      </c>
      <c r="Q84" s="34">
        <v>0</v>
      </c>
      <c r="R84" s="34">
        <f t="shared" si="6"/>
        <v>191.29</v>
      </c>
      <c r="S84" s="35">
        <f t="shared" si="10"/>
        <v>15808.71</v>
      </c>
      <c r="T84" s="58"/>
      <c r="U84" s="53"/>
      <c r="V84" s="53"/>
    </row>
    <row r="85" spans="1:22" ht="12.75" customHeight="1" x14ac:dyDescent="0.2">
      <c r="A85" s="31" t="s">
        <v>144</v>
      </c>
      <c r="B85" s="32" t="s">
        <v>145</v>
      </c>
      <c r="C85" s="34">
        <v>62000</v>
      </c>
      <c r="D85" s="34">
        <f>+'[1]EGRESOS DETALLADOS-4'!E97</f>
        <v>0</v>
      </c>
      <c r="E85" s="34">
        <f t="shared" si="11"/>
        <v>62000</v>
      </c>
      <c r="F85" s="34">
        <v>0</v>
      </c>
      <c r="G85" s="34">
        <v>1388</v>
      </c>
      <c r="H85" s="34">
        <v>34</v>
      </c>
      <c r="I85" s="34">
        <v>350</v>
      </c>
      <c r="J85" s="34">
        <v>0</v>
      </c>
      <c r="K85" s="34">
        <v>0</v>
      </c>
      <c r="L85" s="34">
        <v>0</v>
      </c>
      <c r="M85" s="34">
        <v>0</v>
      </c>
      <c r="N85" s="34">
        <v>0</v>
      </c>
      <c r="O85" s="34">
        <v>0</v>
      </c>
      <c r="P85" s="34">
        <v>0</v>
      </c>
      <c r="Q85" s="34">
        <v>0</v>
      </c>
      <c r="R85" s="34">
        <f t="shared" si="6"/>
        <v>1772</v>
      </c>
      <c r="S85" s="35">
        <f t="shared" si="10"/>
        <v>60228</v>
      </c>
      <c r="T85" s="58"/>
      <c r="U85" s="53"/>
      <c r="V85" s="53"/>
    </row>
    <row r="86" spans="1:22" ht="12.75" customHeight="1" x14ac:dyDescent="0.2">
      <c r="A86" s="31" t="s">
        <v>146</v>
      </c>
      <c r="B86" s="32" t="s">
        <v>147</v>
      </c>
      <c r="C86" s="34">
        <v>141000</v>
      </c>
      <c r="D86" s="34">
        <f>+'[1]EGRESOS DETALLADOS-4'!E98</f>
        <v>5000</v>
      </c>
      <c r="E86" s="34">
        <f t="shared" si="11"/>
        <v>146000</v>
      </c>
      <c r="F86" s="34">
        <v>0</v>
      </c>
      <c r="G86" s="34">
        <v>1845</v>
      </c>
      <c r="H86" s="34">
        <v>79.400000000000006</v>
      </c>
      <c r="I86" s="34">
        <v>0</v>
      </c>
      <c r="J86" s="34">
        <v>0</v>
      </c>
      <c r="K86" s="34">
        <v>0</v>
      </c>
      <c r="L86" s="34">
        <v>0</v>
      </c>
      <c r="M86" s="34">
        <v>0</v>
      </c>
      <c r="N86" s="34">
        <v>0</v>
      </c>
      <c r="O86" s="34">
        <v>0</v>
      </c>
      <c r="P86" s="34">
        <v>0</v>
      </c>
      <c r="Q86" s="34">
        <v>0</v>
      </c>
      <c r="R86" s="34">
        <f t="shared" si="6"/>
        <v>1924.4</v>
      </c>
      <c r="S86" s="35">
        <f t="shared" si="10"/>
        <v>144075.6</v>
      </c>
      <c r="T86" s="58"/>
      <c r="U86" s="53"/>
      <c r="V86" s="53"/>
    </row>
    <row r="87" spans="1:22" ht="12.75" customHeight="1" x14ac:dyDescent="0.2">
      <c r="A87" s="31">
        <v>269</v>
      </c>
      <c r="B87" s="32" t="s">
        <v>148</v>
      </c>
      <c r="C87" s="34">
        <v>20000</v>
      </c>
      <c r="D87" s="34">
        <f>+'[1]EGRESOS DETALLADOS-4'!E99</f>
        <v>10000</v>
      </c>
      <c r="E87" s="34">
        <f t="shared" si="11"/>
        <v>30000</v>
      </c>
      <c r="F87" s="34">
        <v>0</v>
      </c>
      <c r="G87" s="34">
        <v>0</v>
      </c>
      <c r="H87" s="34">
        <v>25</v>
      </c>
      <c r="I87" s="34">
        <v>0</v>
      </c>
      <c r="J87" s="34">
        <v>0</v>
      </c>
      <c r="K87" s="34">
        <v>0</v>
      </c>
      <c r="L87" s="34">
        <v>0</v>
      </c>
      <c r="M87" s="34">
        <v>0</v>
      </c>
      <c r="N87" s="34">
        <v>0</v>
      </c>
      <c r="O87" s="34">
        <v>0</v>
      </c>
      <c r="P87" s="34">
        <v>0</v>
      </c>
      <c r="Q87" s="34">
        <v>0</v>
      </c>
      <c r="R87" s="34">
        <f t="shared" si="6"/>
        <v>25</v>
      </c>
      <c r="S87" s="35">
        <f t="shared" si="10"/>
        <v>29975</v>
      </c>
      <c r="T87" s="58"/>
      <c r="U87" s="53"/>
      <c r="V87" s="53"/>
    </row>
    <row r="88" spans="1:22" ht="12.75" customHeight="1" x14ac:dyDescent="0.2">
      <c r="A88" s="31" t="s">
        <v>149</v>
      </c>
      <c r="B88" s="32" t="s">
        <v>150</v>
      </c>
      <c r="C88" s="34">
        <v>12000</v>
      </c>
      <c r="D88" s="34">
        <f>+'[1]EGRESOS DETALLADOS-4'!E100</f>
        <v>0</v>
      </c>
      <c r="E88" s="34">
        <f t="shared" si="11"/>
        <v>12000</v>
      </c>
      <c r="F88" s="34">
        <v>0</v>
      </c>
      <c r="G88" s="34">
        <v>0</v>
      </c>
      <c r="H88" s="34">
        <v>0</v>
      </c>
      <c r="I88" s="34">
        <v>0</v>
      </c>
      <c r="J88" s="34">
        <v>0</v>
      </c>
      <c r="K88" s="34">
        <v>0</v>
      </c>
      <c r="L88" s="34">
        <v>0</v>
      </c>
      <c r="M88" s="34">
        <v>0</v>
      </c>
      <c r="N88" s="34">
        <v>0</v>
      </c>
      <c r="O88" s="34">
        <v>0</v>
      </c>
      <c r="P88" s="34">
        <v>0</v>
      </c>
      <c r="Q88" s="34">
        <v>0</v>
      </c>
      <c r="R88" s="34">
        <f t="shared" si="6"/>
        <v>0</v>
      </c>
      <c r="S88" s="35">
        <f t="shared" si="10"/>
        <v>12000</v>
      </c>
      <c r="T88" s="58"/>
      <c r="U88" s="53"/>
      <c r="V88" s="53"/>
    </row>
    <row r="89" spans="1:22" ht="12.75" customHeight="1" x14ac:dyDescent="0.2">
      <c r="A89" s="31">
        <v>274</v>
      </c>
      <c r="B89" s="32" t="s">
        <v>151</v>
      </c>
      <c r="C89" s="34">
        <v>5000</v>
      </c>
      <c r="D89" s="34">
        <f>+'[1]EGRESOS DETALLADOS-4'!E101</f>
        <v>0</v>
      </c>
      <c r="E89" s="34">
        <f t="shared" si="11"/>
        <v>5000</v>
      </c>
      <c r="F89" s="34">
        <v>0</v>
      </c>
      <c r="G89" s="34">
        <v>0</v>
      </c>
      <c r="H89" s="34">
        <v>0</v>
      </c>
      <c r="I89" s="34">
        <v>0</v>
      </c>
      <c r="J89" s="34">
        <v>0</v>
      </c>
      <c r="K89" s="34">
        <v>0</v>
      </c>
      <c r="L89" s="34">
        <v>0</v>
      </c>
      <c r="M89" s="34">
        <v>0</v>
      </c>
      <c r="N89" s="34">
        <v>0</v>
      </c>
      <c r="O89" s="34">
        <v>0</v>
      </c>
      <c r="P89" s="34">
        <v>0</v>
      </c>
      <c r="Q89" s="34">
        <v>0</v>
      </c>
      <c r="R89" s="34">
        <f t="shared" si="6"/>
        <v>0</v>
      </c>
      <c r="S89" s="35">
        <f t="shared" si="10"/>
        <v>5000</v>
      </c>
      <c r="T89" s="58"/>
      <c r="U89" s="53"/>
      <c r="V89" s="53"/>
    </row>
    <row r="90" spans="1:22" ht="12.75" customHeight="1" x14ac:dyDescent="0.2">
      <c r="A90" s="31">
        <v>275</v>
      </c>
      <c r="B90" s="32" t="s">
        <v>152</v>
      </c>
      <c r="C90" s="34">
        <v>15000</v>
      </c>
      <c r="D90" s="34">
        <f>+'[1]EGRESOS DETALLADOS-4'!E102</f>
        <v>0</v>
      </c>
      <c r="E90" s="34">
        <f t="shared" si="11"/>
        <v>15000</v>
      </c>
      <c r="F90" s="34">
        <v>0</v>
      </c>
      <c r="G90" s="34">
        <v>0</v>
      </c>
      <c r="H90" s="34">
        <v>0</v>
      </c>
      <c r="I90" s="34">
        <v>0</v>
      </c>
      <c r="J90" s="34">
        <v>0</v>
      </c>
      <c r="K90" s="34">
        <v>0</v>
      </c>
      <c r="L90" s="34">
        <v>0</v>
      </c>
      <c r="M90" s="34">
        <v>0</v>
      </c>
      <c r="N90" s="34">
        <v>0</v>
      </c>
      <c r="O90" s="34">
        <v>0</v>
      </c>
      <c r="P90" s="34">
        <v>0</v>
      </c>
      <c r="Q90" s="34">
        <v>0</v>
      </c>
      <c r="R90" s="34">
        <f t="shared" si="6"/>
        <v>0</v>
      </c>
      <c r="S90" s="35">
        <f t="shared" si="10"/>
        <v>15000</v>
      </c>
      <c r="T90" s="58"/>
      <c r="U90" s="53"/>
      <c r="V90" s="53"/>
    </row>
    <row r="91" spans="1:22" ht="12.75" customHeight="1" x14ac:dyDescent="0.2">
      <c r="A91" s="31" t="s">
        <v>153</v>
      </c>
      <c r="B91" s="32" t="s">
        <v>154</v>
      </c>
      <c r="C91" s="34">
        <v>16000</v>
      </c>
      <c r="D91" s="34">
        <f>+'[1]EGRESOS DETALLADOS-4'!E103</f>
        <v>10000</v>
      </c>
      <c r="E91" s="34">
        <f t="shared" si="11"/>
        <v>26000</v>
      </c>
      <c r="F91" s="34">
        <v>0</v>
      </c>
      <c r="G91" s="34">
        <v>0</v>
      </c>
      <c r="H91" s="34">
        <v>150</v>
      </c>
      <c r="I91" s="34">
        <v>0</v>
      </c>
      <c r="J91" s="34">
        <v>0</v>
      </c>
      <c r="K91" s="34">
        <v>0</v>
      </c>
      <c r="L91" s="34">
        <v>0</v>
      </c>
      <c r="M91" s="34">
        <v>0</v>
      </c>
      <c r="N91" s="34">
        <v>0</v>
      </c>
      <c r="O91" s="34">
        <v>0</v>
      </c>
      <c r="P91" s="34">
        <v>0</v>
      </c>
      <c r="Q91" s="34">
        <v>0</v>
      </c>
      <c r="R91" s="34">
        <f t="shared" si="6"/>
        <v>150</v>
      </c>
      <c r="S91" s="35">
        <f t="shared" si="10"/>
        <v>25850</v>
      </c>
      <c r="T91" s="58"/>
      <c r="U91" s="53"/>
      <c r="V91" s="53"/>
    </row>
    <row r="92" spans="1:22" ht="12.75" customHeight="1" x14ac:dyDescent="0.2">
      <c r="A92" s="31" t="s">
        <v>155</v>
      </c>
      <c r="B92" s="32" t="s">
        <v>156</v>
      </c>
      <c r="C92" s="34">
        <v>76000</v>
      </c>
      <c r="D92" s="34">
        <f>+'[1]EGRESOS DETALLADOS-4'!E104</f>
        <v>0</v>
      </c>
      <c r="E92" s="34">
        <f t="shared" si="11"/>
        <v>76000</v>
      </c>
      <c r="F92" s="34">
        <v>0</v>
      </c>
      <c r="G92" s="34">
        <v>0</v>
      </c>
      <c r="H92" s="34">
        <v>3528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34">
        <v>0</v>
      </c>
      <c r="R92" s="34">
        <f t="shared" si="6"/>
        <v>3528</v>
      </c>
      <c r="S92" s="35">
        <f t="shared" si="10"/>
        <v>72472</v>
      </c>
      <c r="T92" s="58"/>
      <c r="U92" s="53"/>
      <c r="V92" s="53"/>
    </row>
    <row r="93" spans="1:22" ht="12.75" customHeight="1" x14ac:dyDescent="0.2">
      <c r="A93" s="31" t="s">
        <v>157</v>
      </c>
      <c r="B93" s="32" t="s">
        <v>158</v>
      </c>
      <c r="C93" s="34">
        <v>31600</v>
      </c>
      <c r="D93" s="34">
        <f>+'[1]EGRESOS DETALLADOS-4'!E105</f>
        <v>0</v>
      </c>
      <c r="E93" s="34">
        <f t="shared" si="11"/>
        <v>31600</v>
      </c>
      <c r="F93" s="34">
        <v>0</v>
      </c>
      <c r="G93" s="34">
        <v>0</v>
      </c>
      <c r="H93" s="34">
        <v>14</v>
      </c>
      <c r="I93" s="34">
        <v>0</v>
      </c>
      <c r="J93" s="34">
        <v>0</v>
      </c>
      <c r="K93" s="34">
        <v>0</v>
      </c>
      <c r="L93" s="34">
        <v>0</v>
      </c>
      <c r="M93" s="34">
        <v>0</v>
      </c>
      <c r="N93" s="34">
        <v>0</v>
      </c>
      <c r="O93" s="34">
        <v>0</v>
      </c>
      <c r="P93" s="34">
        <v>0</v>
      </c>
      <c r="Q93" s="34">
        <v>0</v>
      </c>
      <c r="R93" s="34">
        <f t="shared" ref="R93:R116" si="12">SUM(F93:Q93)</f>
        <v>14</v>
      </c>
      <c r="S93" s="35">
        <f t="shared" si="10"/>
        <v>31586</v>
      </c>
      <c r="T93" s="58"/>
      <c r="U93" s="53"/>
      <c r="V93" s="53"/>
    </row>
    <row r="94" spans="1:22" ht="12.75" customHeight="1" x14ac:dyDescent="0.2">
      <c r="A94" s="31">
        <v>289</v>
      </c>
      <c r="B94" s="32" t="s">
        <v>159</v>
      </c>
      <c r="C94" s="34">
        <v>20000</v>
      </c>
      <c r="D94" s="34">
        <f>+'[1]EGRESOS DETALLADOS-4'!E106</f>
        <v>200000</v>
      </c>
      <c r="E94" s="34">
        <f t="shared" si="11"/>
        <v>220000</v>
      </c>
      <c r="F94" s="34">
        <v>0</v>
      </c>
      <c r="G94" s="34">
        <v>0</v>
      </c>
      <c r="H94" s="34">
        <v>0</v>
      </c>
      <c r="I94" s="34">
        <v>0</v>
      </c>
      <c r="J94" s="34">
        <v>0</v>
      </c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  <c r="Q94" s="34">
        <v>0</v>
      </c>
      <c r="R94" s="34">
        <f t="shared" si="12"/>
        <v>0</v>
      </c>
      <c r="S94" s="35">
        <f t="shared" si="10"/>
        <v>220000</v>
      </c>
      <c r="T94" s="58"/>
      <c r="U94" s="53"/>
      <c r="V94" s="53"/>
    </row>
    <row r="95" spans="1:22" ht="12.75" customHeight="1" x14ac:dyDescent="0.2">
      <c r="A95" s="31" t="s">
        <v>160</v>
      </c>
      <c r="B95" s="32" t="s">
        <v>161</v>
      </c>
      <c r="C95" s="34">
        <v>19576</v>
      </c>
      <c r="D95" s="34">
        <f>+'[1]EGRESOS DETALLADOS-4'!E107</f>
        <v>0</v>
      </c>
      <c r="E95" s="34">
        <f t="shared" si="11"/>
        <v>19576</v>
      </c>
      <c r="F95" s="34">
        <v>0</v>
      </c>
      <c r="G95" s="34">
        <v>481.5</v>
      </c>
      <c r="H95" s="34">
        <v>1248</v>
      </c>
      <c r="I95" s="34">
        <v>4080</v>
      </c>
      <c r="J95" s="34">
        <v>0</v>
      </c>
      <c r="K95" s="34">
        <v>0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  <c r="Q95" s="34">
        <v>0</v>
      </c>
      <c r="R95" s="34">
        <f t="shared" si="12"/>
        <v>5809.5</v>
      </c>
      <c r="S95" s="35">
        <f t="shared" si="10"/>
        <v>13766.5</v>
      </c>
      <c r="T95" s="58"/>
      <c r="U95" s="52"/>
      <c r="V95" s="53"/>
    </row>
    <row r="96" spans="1:22" ht="12.75" customHeight="1" x14ac:dyDescent="0.2">
      <c r="A96" s="31" t="s">
        <v>162</v>
      </c>
      <c r="B96" s="32" t="s">
        <v>163</v>
      </c>
      <c r="C96" s="34">
        <v>18390</v>
      </c>
      <c r="D96" s="34">
        <f>+'[1]EGRESOS DETALLADOS-4'!E108</f>
        <v>50000</v>
      </c>
      <c r="E96" s="34">
        <f t="shared" si="11"/>
        <v>68390</v>
      </c>
      <c r="F96" s="34">
        <v>0</v>
      </c>
      <c r="G96" s="34">
        <v>343.95</v>
      </c>
      <c r="H96" s="34">
        <v>173.75</v>
      </c>
      <c r="I96" s="34">
        <v>147.6</v>
      </c>
      <c r="J96" s="34">
        <v>0</v>
      </c>
      <c r="K96" s="34">
        <v>0</v>
      </c>
      <c r="L96" s="34">
        <v>0</v>
      </c>
      <c r="M96" s="34">
        <v>0</v>
      </c>
      <c r="N96" s="34">
        <v>0</v>
      </c>
      <c r="O96" s="34">
        <v>0</v>
      </c>
      <c r="P96" s="34">
        <v>0</v>
      </c>
      <c r="Q96" s="34">
        <v>0</v>
      </c>
      <c r="R96" s="34">
        <f t="shared" si="12"/>
        <v>665.30000000000007</v>
      </c>
      <c r="S96" s="35">
        <f t="shared" si="10"/>
        <v>67724.7</v>
      </c>
      <c r="T96" s="58"/>
      <c r="U96" s="53"/>
      <c r="V96" s="53"/>
    </row>
    <row r="97" spans="1:22" ht="12.75" customHeight="1" x14ac:dyDescent="0.2">
      <c r="A97" s="31">
        <v>294</v>
      </c>
      <c r="B97" s="37" t="s">
        <v>201</v>
      </c>
      <c r="C97" s="34">
        <v>0</v>
      </c>
      <c r="D97" s="34">
        <f>+'[1]EGRESOS DETALLADOS-4'!E109</f>
        <v>0</v>
      </c>
      <c r="E97" s="34">
        <f t="shared" si="11"/>
        <v>0</v>
      </c>
      <c r="F97" s="34">
        <v>0</v>
      </c>
      <c r="G97" s="34">
        <v>0</v>
      </c>
      <c r="H97" s="34">
        <v>0</v>
      </c>
      <c r="I97" s="34">
        <v>0</v>
      </c>
      <c r="J97" s="34">
        <v>0</v>
      </c>
      <c r="K97" s="34">
        <v>0</v>
      </c>
      <c r="L97" s="34">
        <v>0</v>
      </c>
      <c r="M97" s="34">
        <v>0</v>
      </c>
      <c r="N97" s="34">
        <v>0</v>
      </c>
      <c r="O97" s="34">
        <v>0</v>
      </c>
      <c r="P97" s="34">
        <v>0</v>
      </c>
      <c r="Q97" s="34">
        <v>0</v>
      </c>
      <c r="R97" s="34">
        <f t="shared" si="12"/>
        <v>0</v>
      </c>
      <c r="S97" s="35">
        <f t="shared" si="10"/>
        <v>0</v>
      </c>
      <c r="T97" s="58"/>
      <c r="U97" s="53"/>
      <c r="V97" s="53"/>
    </row>
    <row r="98" spans="1:22" ht="12.75" customHeight="1" x14ac:dyDescent="0.2">
      <c r="A98" s="31">
        <v>295</v>
      </c>
      <c r="B98" s="37" t="s">
        <v>202</v>
      </c>
      <c r="C98" s="34">
        <v>0</v>
      </c>
      <c r="D98" s="34">
        <f>+'[1]EGRESOS DETALLADOS-4'!E110</f>
        <v>0</v>
      </c>
      <c r="E98" s="34">
        <f t="shared" si="11"/>
        <v>0</v>
      </c>
      <c r="F98" s="34">
        <v>0</v>
      </c>
      <c r="G98" s="34">
        <v>0</v>
      </c>
      <c r="H98" s="34">
        <v>80</v>
      </c>
      <c r="I98" s="34">
        <v>0</v>
      </c>
      <c r="J98" s="34">
        <v>0</v>
      </c>
      <c r="K98" s="34">
        <v>0</v>
      </c>
      <c r="L98" s="34">
        <v>0</v>
      </c>
      <c r="M98" s="34">
        <v>0</v>
      </c>
      <c r="N98" s="34">
        <v>0</v>
      </c>
      <c r="O98" s="34">
        <v>0</v>
      </c>
      <c r="P98" s="34">
        <v>0</v>
      </c>
      <c r="Q98" s="34">
        <v>0</v>
      </c>
      <c r="R98" s="34">
        <f t="shared" si="12"/>
        <v>80</v>
      </c>
      <c r="S98" s="35">
        <f t="shared" si="10"/>
        <v>-80</v>
      </c>
      <c r="T98" s="58"/>
      <c r="U98" s="53"/>
      <c r="V98" s="53"/>
    </row>
    <row r="99" spans="1:22" ht="12.75" customHeight="1" x14ac:dyDescent="0.2">
      <c r="A99" s="31" t="s">
        <v>164</v>
      </c>
      <c r="B99" s="32" t="s">
        <v>165</v>
      </c>
      <c r="C99" s="34">
        <v>4680</v>
      </c>
      <c r="D99" s="34">
        <f>+'[1]EGRESOS DETALLADOS-4'!E111</f>
        <v>0</v>
      </c>
      <c r="E99" s="34">
        <f t="shared" si="11"/>
        <v>4680</v>
      </c>
      <c r="F99" s="34">
        <v>0</v>
      </c>
      <c r="G99" s="34">
        <v>0</v>
      </c>
      <c r="H99" s="34">
        <v>0</v>
      </c>
      <c r="I99" s="34">
        <v>0</v>
      </c>
      <c r="J99" s="34">
        <v>0</v>
      </c>
      <c r="K99" s="34">
        <v>0</v>
      </c>
      <c r="L99" s="34">
        <v>0</v>
      </c>
      <c r="M99" s="34">
        <v>0</v>
      </c>
      <c r="N99" s="34">
        <v>0</v>
      </c>
      <c r="O99" s="34">
        <v>0</v>
      </c>
      <c r="P99" s="34">
        <v>0</v>
      </c>
      <c r="Q99" s="34">
        <v>0</v>
      </c>
      <c r="R99" s="34">
        <f t="shared" si="12"/>
        <v>0</v>
      </c>
      <c r="S99" s="35">
        <f t="shared" si="10"/>
        <v>4680</v>
      </c>
      <c r="T99" s="58"/>
      <c r="U99" s="53"/>
      <c r="V99" s="53"/>
    </row>
    <row r="100" spans="1:22" ht="12.75" customHeight="1" x14ac:dyDescent="0.2">
      <c r="A100" s="31" t="s">
        <v>166</v>
      </c>
      <c r="B100" s="32" t="s">
        <v>167</v>
      </c>
      <c r="C100" s="34">
        <v>86000</v>
      </c>
      <c r="D100" s="34">
        <f>+'[1]EGRESOS DETALLADOS-4'!E112</f>
        <v>0</v>
      </c>
      <c r="E100" s="34">
        <f t="shared" si="11"/>
        <v>86000</v>
      </c>
      <c r="F100" s="34">
        <v>0</v>
      </c>
      <c r="G100" s="34">
        <v>47.99</v>
      </c>
      <c r="H100" s="34">
        <v>2280</v>
      </c>
      <c r="I100" s="34">
        <v>1295</v>
      </c>
      <c r="J100" s="34">
        <v>0</v>
      </c>
      <c r="K100" s="34">
        <v>0</v>
      </c>
      <c r="L100" s="34">
        <v>0</v>
      </c>
      <c r="M100" s="34">
        <v>0</v>
      </c>
      <c r="N100" s="34">
        <v>0</v>
      </c>
      <c r="O100" s="34">
        <v>0</v>
      </c>
      <c r="P100" s="34">
        <v>0</v>
      </c>
      <c r="Q100" s="34">
        <v>0</v>
      </c>
      <c r="R100" s="34">
        <f t="shared" si="12"/>
        <v>3622.99</v>
      </c>
      <c r="S100" s="35">
        <f t="shared" si="10"/>
        <v>82377.009999999995</v>
      </c>
      <c r="T100" s="58"/>
      <c r="U100" s="53"/>
      <c r="V100" s="53"/>
    </row>
    <row r="101" spans="1:22" ht="12.75" customHeight="1" x14ac:dyDescent="0.2">
      <c r="A101" s="31" t="s">
        <v>168</v>
      </c>
      <c r="B101" s="32" t="s">
        <v>169</v>
      </c>
      <c r="C101" s="34">
        <v>50000</v>
      </c>
      <c r="D101" s="34">
        <f>+'[1]EGRESOS DETALLADOS-4'!E113</f>
        <v>1000</v>
      </c>
      <c r="E101" s="34">
        <f t="shared" si="11"/>
        <v>51000</v>
      </c>
      <c r="F101" s="34">
        <v>0</v>
      </c>
      <c r="G101" s="34">
        <v>2545</v>
      </c>
      <c r="H101" s="34">
        <v>12975</v>
      </c>
      <c r="I101" s="34">
        <v>15625</v>
      </c>
      <c r="J101" s="34">
        <v>0</v>
      </c>
      <c r="K101" s="34">
        <v>0</v>
      </c>
      <c r="L101" s="34">
        <v>0</v>
      </c>
      <c r="M101" s="34">
        <v>0</v>
      </c>
      <c r="N101" s="34">
        <v>0</v>
      </c>
      <c r="O101" s="34">
        <v>0</v>
      </c>
      <c r="P101" s="34">
        <v>0</v>
      </c>
      <c r="Q101" s="34">
        <v>0</v>
      </c>
      <c r="R101" s="34">
        <f t="shared" si="12"/>
        <v>31145</v>
      </c>
      <c r="S101" s="35">
        <f t="shared" si="10"/>
        <v>19855</v>
      </c>
      <c r="T101" s="58"/>
      <c r="U101" s="53"/>
      <c r="V101" s="53"/>
    </row>
    <row r="102" spans="1:22" ht="12.75" customHeight="1" x14ac:dyDescent="0.2">
      <c r="A102" s="31" t="s">
        <v>170</v>
      </c>
      <c r="B102" s="32" t="s">
        <v>171</v>
      </c>
      <c r="C102" s="34">
        <v>12600</v>
      </c>
      <c r="D102" s="34">
        <f>+'[1]EGRESOS DETALLADOS-4'!E114</f>
        <v>-11600</v>
      </c>
      <c r="E102" s="34">
        <f t="shared" si="11"/>
        <v>1000</v>
      </c>
      <c r="F102" s="34">
        <v>0</v>
      </c>
      <c r="G102" s="34">
        <v>0</v>
      </c>
      <c r="H102" s="34">
        <v>0</v>
      </c>
      <c r="I102" s="34">
        <v>10710</v>
      </c>
      <c r="J102" s="34">
        <v>0</v>
      </c>
      <c r="K102" s="34">
        <v>0</v>
      </c>
      <c r="L102" s="34">
        <v>0</v>
      </c>
      <c r="M102" s="34">
        <v>0</v>
      </c>
      <c r="N102" s="34">
        <v>0</v>
      </c>
      <c r="O102" s="34">
        <v>0</v>
      </c>
      <c r="P102" s="34">
        <v>0</v>
      </c>
      <c r="Q102" s="34">
        <v>0</v>
      </c>
      <c r="R102" s="34">
        <f t="shared" si="12"/>
        <v>10710</v>
      </c>
      <c r="S102" s="35">
        <f t="shared" si="10"/>
        <v>-9710</v>
      </c>
      <c r="T102" s="58"/>
      <c r="U102" s="53"/>
      <c r="V102" s="53"/>
    </row>
    <row r="103" spans="1:22" ht="12.75" customHeight="1" x14ac:dyDescent="0.2">
      <c r="A103" s="39"/>
      <c r="B103" s="40" t="s">
        <v>172</v>
      </c>
      <c r="C103" s="41">
        <f>SUM(C66:C102)</f>
        <v>1522445</v>
      </c>
      <c r="D103" s="41">
        <f>SUM(D66:D102)</f>
        <v>133400</v>
      </c>
      <c r="E103" s="41">
        <f t="shared" ref="E103:Q103" si="13">SUM(E66:E102)</f>
        <v>1655845</v>
      </c>
      <c r="F103" s="41">
        <f t="shared" si="13"/>
        <v>0</v>
      </c>
      <c r="G103" s="41">
        <f t="shared" si="13"/>
        <v>14078.54</v>
      </c>
      <c r="H103" s="41">
        <f t="shared" si="13"/>
        <v>128476.23</v>
      </c>
      <c r="I103" s="41">
        <f t="shared" si="13"/>
        <v>49448.85</v>
      </c>
      <c r="J103" s="41">
        <f t="shared" si="13"/>
        <v>0</v>
      </c>
      <c r="K103" s="41">
        <f t="shared" si="13"/>
        <v>0</v>
      </c>
      <c r="L103" s="41">
        <f t="shared" si="13"/>
        <v>0</v>
      </c>
      <c r="M103" s="41">
        <f t="shared" si="13"/>
        <v>0</v>
      </c>
      <c r="N103" s="41">
        <f t="shared" si="13"/>
        <v>0</v>
      </c>
      <c r="O103" s="41">
        <f t="shared" si="13"/>
        <v>0</v>
      </c>
      <c r="P103" s="41">
        <f t="shared" si="13"/>
        <v>0</v>
      </c>
      <c r="Q103" s="41">
        <f t="shared" si="13"/>
        <v>0</v>
      </c>
      <c r="R103" s="41">
        <f t="shared" si="12"/>
        <v>192003.62</v>
      </c>
      <c r="S103" s="42">
        <f>SUM(S66:S102)</f>
        <v>1463841.38</v>
      </c>
      <c r="T103" s="58"/>
      <c r="U103" s="52"/>
      <c r="V103" s="52"/>
    </row>
    <row r="104" spans="1:22" ht="12.75" customHeight="1" x14ac:dyDescent="0.2">
      <c r="A104" s="31"/>
      <c r="B104" s="43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44"/>
      <c r="T104" s="58"/>
      <c r="U104" s="52"/>
      <c r="V104" s="52"/>
    </row>
    <row r="105" spans="1:22" ht="12.75" customHeight="1" x14ac:dyDescent="0.2">
      <c r="A105" s="31" t="s">
        <v>173</v>
      </c>
      <c r="B105" s="32" t="s">
        <v>174</v>
      </c>
      <c r="C105" s="34">
        <v>100000</v>
      </c>
      <c r="D105" s="34">
        <f>+'[1]EGRESOS DETALLADOS-4'!E115</f>
        <v>0</v>
      </c>
      <c r="E105" s="34">
        <f>+C105+D105</f>
        <v>100000</v>
      </c>
      <c r="F105" s="34">
        <v>0</v>
      </c>
      <c r="G105" s="34">
        <v>0</v>
      </c>
      <c r="H105" s="34">
        <v>0</v>
      </c>
      <c r="I105" s="34">
        <v>0</v>
      </c>
      <c r="J105" s="34">
        <v>0</v>
      </c>
      <c r="K105" s="34">
        <v>0</v>
      </c>
      <c r="L105" s="34">
        <v>0</v>
      </c>
      <c r="M105" s="34">
        <v>0</v>
      </c>
      <c r="N105" s="34">
        <v>0</v>
      </c>
      <c r="O105" s="34">
        <v>0</v>
      </c>
      <c r="P105" s="34">
        <v>0</v>
      </c>
      <c r="Q105" s="34">
        <v>0</v>
      </c>
      <c r="R105" s="34">
        <f t="shared" si="12"/>
        <v>0</v>
      </c>
      <c r="S105" s="35">
        <f t="shared" ref="S105:S110" si="14">+E105-R105</f>
        <v>100000</v>
      </c>
      <c r="T105" s="58"/>
      <c r="U105" s="53"/>
      <c r="V105" s="53"/>
    </row>
    <row r="106" spans="1:22" ht="12.75" customHeight="1" x14ac:dyDescent="0.2">
      <c r="A106" s="31" t="s">
        <v>175</v>
      </c>
      <c r="B106" s="32" t="s">
        <v>176</v>
      </c>
      <c r="C106" s="34">
        <v>24000</v>
      </c>
      <c r="D106" s="34">
        <f>+'[1]EGRESOS DETALLADOS-4'!E116</f>
        <v>0</v>
      </c>
      <c r="E106" s="34">
        <f t="shared" ref="E106:E110" si="15">+C106+D106</f>
        <v>24000</v>
      </c>
      <c r="F106" s="34">
        <v>0</v>
      </c>
      <c r="G106" s="34">
        <v>9100</v>
      </c>
      <c r="H106" s="34">
        <v>0</v>
      </c>
      <c r="I106" s="34">
        <v>0</v>
      </c>
      <c r="J106" s="34">
        <v>0</v>
      </c>
      <c r="K106" s="34">
        <v>0</v>
      </c>
      <c r="L106" s="34">
        <v>0</v>
      </c>
      <c r="M106" s="34">
        <v>0</v>
      </c>
      <c r="N106" s="34">
        <v>0</v>
      </c>
      <c r="O106" s="34">
        <v>0</v>
      </c>
      <c r="P106" s="34">
        <v>0</v>
      </c>
      <c r="Q106" s="34">
        <v>0</v>
      </c>
      <c r="R106" s="34">
        <f t="shared" si="12"/>
        <v>9100</v>
      </c>
      <c r="S106" s="35">
        <f t="shared" si="14"/>
        <v>14900</v>
      </c>
      <c r="T106" s="58"/>
      <c r="U106" s="53"/>
      <c r="V106" s="53"/>
    </row>
    <row r="107" spans="1:22" ht="12.75" customHeight="1" x14ac:dyDescent="0.2">
      <c r="A107" s="31">
        <v>325</v>
      </c>
      <c r="B107" s="37" t="s">
        <v>177</v>
      </c>
      <c r="C107" s="34">
        <v>350000</v>
      </c>
      <c r="D107" s="34">
        <f>+'[1]EGRESOS DETALLADOS-4'!E117</f>
        <v>0</v>
      </c>
      <c r="E107" s="34">
        <f t="shared" si="15"/>
        <v>350000</v>
      </c>
      <c r="F107" s="34">
        <v>0</v>
      </c>
      <c r="G107" s="34">
        <v>0</v>
      </c>
      <c r="H107" s="34">
        <v>0</v>
      </c>
      <c r="I107" s="34">
        <v>0</v>
      </c>
      <c r="J107" s="34">
        <v>0</v>
      </c>
      <c r="K107" s="34">
        <v>0</v>
      </c>
      <c r="L107" s="34">
        <v>0</v>
      </c>
      <c r="M107" s="34">
        <v>0</v>
      </c>
      <c r="N107" s="34">
        <v>0</v>
      </c>
      <c r="O107" s="34">
        <v>0</v>
      </c>
      <c r="P107" s="34">
        <v>0</v>
      </c>
      <c r="Q107" s="34">
        <v>0</v>
      </c>
      <c r="R107" s="34">
        <f t="shared" si="12"/>
        <v>0</v>
      </c>
      <c r="S107" s="35">
        <f t="shared" si="14"/>
        <v>350000</v>
      </c>
      <c r="T107" s="58"/>
      <c r="U107" s="53"/>
      <c r="V107" s="53"/>
    </row>
    <row r="108" spans="1:22" ht="12.75" customHeight="1" x14ac:dyDescent="0.2">
      <c r="A108" s="31" t="s">
        <v>178</v>
      </c>
      <c r="B108" s="32" t="s">
        <v>179</v>
      </c>
      <c r="C108" s="34">
        <v>18000</v>
      </c>
      <c r="D108" s="34">
        <f>+'[1]EGRESOS DETALLADOS-4'!E118</f>
        <v>0</v>
      </c>
      <c r="E108" s="34">
        <f t="shared" si="15"/>
        <v>18000</v>
      </c>
      <c r="F108" s="34">
        <v>0</v>
      </c>
      <c r="G108" s="34">
        <v>0</v>
      </c>
      <c r="H108" s="34">
        <v>0</v>
      </c>
      <c r="I108" s="34">
        <v>0</v>
      </c>
      <c r="J108" s="34">
        <v>0</v>
      </c>
      <c r="K108" s="34">
        <v>0</v>
      </c>
      <c r="L108" s="34">
        <v>0</v>
      </c>
      <c r="M108" s="34">
        <v>0</v>
      </c>
      <c r="N108" s="34">
        <v>0</v>
      </c>
      <c r="O108" s="34">
        <v>0</v>
      </c>
      <c r="P108" s="34">
        <v>0</v>
      </c>
      <c r="Q108" s="34">
        <v>0</v>
      </c>
      <c r="R108" s="34">
        <f t="shared" si="12"/>
        <v>0</v>
      </c>
      <c r="S108" s="35">
        <f t="shared" si="14"/>
        <v>18000</v>
      </c>
      <c r="T108" s="58"/>
      <c r="U108" s="53"/>
      <c r="V108" s="53"/>
    </row>
    <row r="109" spans="1:22" ht="12.75" customHeight="1" x14ac:dyDescent="0.2">
      <c r="A109" s="31" t="s">
        <v>180</v>
      </c>
      <c r="B109" s="32" t="s">
        <v>181</v>
      </c>
      <c r="C109" s="34">
        <v>150000</v>
      </c>
      <c r="D109" s="34">
        <f>+'[1]EGRESOS DETALLADOS-4'!E119</f>
        <v>0</v>
      </c>
      <c r="E109" s="34">
        <f t="shared" si="15"/>
        <v>150000</v>
      </c>
      <c r="F109" s="34">
        <v>0</v>
      </c>
      <c r="G109" s="34">
        <v>17272</v>
      </c>
      <c r="H109" s="34">
        <v>0</v>
      </c>
      <c r="I109" s="34">
        <v>0</v>
      </c>
      <c r="J109" s="34">
        <v>0</v>
      </c>
      <c r="K109" s="34">
        <v>0</v>
      </c>
      <c r="L109" s="34">
        <v>0</v>
      </c>
      <c r="M109" s="34">
        <v>0</v>
      </c>
      <c r="N109" s="34">
        <v>0</v>
      </c>
      <c r="O109" s="34">
        <v>0</v>
      </c>
      <c r="P109" s="34">
        <v>0</v>
      </c>
      <c r="Q109" s="34">
        <v>0</v>
      </c>
      <c r="R109" s="34">
        <f t="shared" si="12"/>
        <v>17272</v>
      </c>
      <c r="S109" s="35">
        <f t="shared" si="14"/>
        <v>132728</v>
      </c>
      <c r="T109" s="58"/>
      <c r="U109" s="53"/>
      <c r="V109" s="53"/>
    </row>
    <row r="110" spans="1:22" ht="12.75" customHeight="1" x14ac:dyDescent="0.2">
      <c r="A110" s="31" t="s">
        <v>182</v>
      </c>
      <c r="B110" s="32" t="s">
        <v>183</v>
      </c>
      <c r="C110" s="34">
        <v>270000</v>
      </c>
      <c r="D110" s="34">
        <f>+'[1]EGRESOS DETALLADOS-4'!E120</f>
        <v>0</v>
      </c>
      <c r="E110" s="34">
        <f t="shared" si="15"/>
        <v>270000</v>
      </c>
      <c r="F110" s="34">
        <v>0</v>
      </c>
      <c r="G110" s="34">
        <v>0</v>
      </c>
      <c r="H110" s="34">
        <v>0</v>
      </c>
      <c r="I110" s="34">
        <v>0</v>
      </c>
      <c r="J110" s="34">
        <v>0</v>
      </c>
      <c r="K110" s="34">
        <v>0</v>
      </c>
      <c r="L110" s="34">
        <v>0</v>
      </c>
      <c r="M110" s="34">
        <v>0</v>
      </c>
      <c r="N110" s="34">
        <v>0</v>
      </c>
      <c r="O110" s="34">
        <v>0</v>
      </c>
      <c r="P110" s="34">
        <v>0</v>
      </c>
      <c r="Q110" s="34">
        <v>0</v>
      </c>
      <c r="R110" s="34">
        <f t="shared" si="12"/>
        <v>0</v>
      </c>
      <c r="S110" s="35">
        <f t="shared" si="14"/>
        <v>270000</v>
      </c>
      <c r="T110" s="58"/>
      <c r="U110" s="53"/>
      <c r="V110" s="53"/>
    </row>
    <row r="111" spans="1:22" ht="12.75" customHeight="1" x14ac:dyDescent="0.2">
      <c r="A111" s="39"/>
      <c r="B111" s="40" t="s">
        <v>184</v>
      </c>
      <c r="C111" s="41">
        <f t="shared" ref="C111:Q111" si="16">SUM(C105:C110)</f>
        <v>912000</v>
      </c>
      <c r="D111" s="41">
        <f>SUM(D105:D110)</f>
        <v>0</v>
      </c>
      <c r="E111" s="41">
        <f>SUM(E105:E110)</f>
        <v>912000</v>
      </c>
      <c r="F111" s="41">
        <f t="shared" si="16"/>
        <v>0</v>
      </c>
      <c r="G111" s="41">
        <f t="shared" si="16"/>
        <v>26372</v>
      </c>
      <c r="H111" s="41">
        <f t="shared" si="16"/>
        <v>0</v>
      </c>
      <c r="I111" s="41">
        <f t="shared" si="16"/>
        <v>0</v>
      </c>
      <c r="J111" s="41">
        <f t="shared" si="16"/>
        <v>0</v>
      </c>
      <c r="K111" s="41">
        <f t="shared" si="16"/>
        <v>0</v>
      </c>
      <c r="L111" s="41">
        <f t="shared" si="16"/>
        <v>0</v>
      </c>
      <c r="M111" s="41">
        <f t="shared" si="16"/>
        <v>0</v>
      </c>
      <c r="N111" s="41">
        <f t="shared" si="16"/>
        <v>0</v>
      </c>
      <c r="O111" s="41">
        <f t="shared" si="16"/>
        <v>0</v>
      </c>
      <c r="P111" s="41">
        <f t="shared" si="16"/>
        <v>0</v>
      </c>
      <c r="Q111" s="41">
        <f t="shared" si="16"/>
        <v>0</v>
      </c>
      <c r="R111" s="41">
        <f t="shared" si="12"/>
        <v>26372</v>
      </c>
      <c r="S111" s="42">
        <f>SUM(S105:S110)</f>
        <v>885628</v>
      </c>
      <c r="T111" s="58"/>
      <c r="U111" s="53"/>
      <c r="V111" s="53"/>
    </row>
    <row r="112" spans="1:22" ht="12.75" customHeight="1" x14ac:dyDescent="0.2">
      <c r="A112" s="31" t="s">
        <v>185</v>
      </c>
      <c r="B112" s="32" t="s">
        <v>186</v>
      </c>
      <c r="C112" s="34">
        <v>610000</v>
      </c>
      <c r="D112" s="34">
        <v>0</v>
      </c>
      <c r="E112" s="34">
        <f>+C112+D112</f>
        <v>610000</v>
      </c>
      <c r="F112" s="34">
        <v>0</v>
      </c>
      <c r="G112" s="34">
        <v>1866.1</v>
      </c>
      <c r="H112" s="34">
        <v>68168.73</v>
      </c>
      <c r="I112" s="34">
        <v>0</v>
      </c>
      <c r="J112" s="34">
        <v>0</v>
      </c>
      <c r="K112" s="34">
        <v>0</v>
      </c>
      <c r="L112" s="34">
        <v>0</v>
      </c>
      <c r="M112" s="34">
        <v>0</v>
      </c>
      <c r="N112" s="34">
        <v>0</v>
      </c>
      <c r="O112" s="34">
        <v>0</v>
      </c>
      <c r="P112" s="34">
        <v>0</v>
      </c>
      <c r="Q112" s="34">
        <v>0</v>
      </c>
      <c r="R112" s="34">
        <f t="shared" si="12"/>
        <v>70034.83</v>
      </c>
      <c r="S112" s="35">
        <f>+E112-R112</f>
        <v>539965.17000000004</v>
      </c>
      <c r="T112" s="58"/>
      <c r="U112" s="53"/>
      <c r="V112" s="53"/>
    </row>
    <row r="113" spans="1:22" ht="12.75" customHeight="1" x14ac:dyDescent="0.2">
      <c r="A113" s="31" t="s">
        <v>187</v>
      </c>
      <c r="B113" s="32" t="s">
        <v>188</v>
      </c>
      <c r="C113" s="34">
        <v>296250</v>
      </c>
      <c r="D113" s="34">
        <v>0</v>
      </c>
      <c r="E113" s="34">
        <f t="shared" ref="E113:E114" si="17">+C113+D113</f>
        <v>296250</v>
      </c>
      <c r="F113" s="34">
        <v>0</v>
      </c>
      <c r="G113" s="34">
        <v>1121.74</v>
      </c>
      <c r="H113" s="34">
        <v>10229.49</v>
      </c>
      <c r="I113" s="34">
        <v>0</v>
      </c>
      <c r="J113" s="34">
        <v>0</v>
      </c>
      <c r="K113" s="34">
        <v>0</v>
      </c>
      <c r="L113" s="34">
        <v>0</v>
      </c>
      <c r="M113" s="34">
        <v>0</v>
      </c>
      <c r="N113" s="34">
        <v>0</v>
      </c>
      <c r="O113" s="34">
        <v>0</v>
      </c>
      <c r="P113" s="34">
        <v>0</v>
      </c>
      <c r="Q113" s="34">
        <v>0</v>
      </c>
      <c r="R113" s="34">
        <f t="shared" si="12"/>
        <v>11351.23</v>
      </c>
      <c r="S113" s="35">
        <f>+E113-R113</f>
        <v>284898.77</v>
      </c>
      <c r="T113" s="58"/>
      <c r="U113" s="53"/>
      <c r="V113" s="53"/>
    </row>
    <row r="114" spans="1:22" ht="12.75" customHeight="1" x14ac:dyDescent="0.2">
      <c r="A114" s="31" t="s">
        <v>189</v>
      </c>
      <c r="B114" s="32" t="s">
        <v>190</v>
      </c>
      <c r="C114" s="34">
        <v>48750</v>
      </c>
      <c r="D114" s="34">
        <v>0</v>
      </c>
      <c r="E114" s="34">
        <f t="shared" si="17"/>
        <v>48750</v>
      </c>
      <c r="F114" s="34">
        <v>0</v>
      </c>
      <c r="G114" s="34">
        <v>0</v>
      </c>
      <c r="H114" s="34">
        <v>48750</v>
      </c>
      <c r="I114" s="34">
        <v>0</v>
      </c>
      <c r="J114" s="34">
        <v>0</v>
      </c>
      <c r="K114" s="34">
        <v>0</v>
      </c>
      <c r="L114" s="34">
        <v>0</v>
      </c>
      <c r="M114" s="34">
        <v>0</v>
      </c>
      <c r="N114" s="34">
        <v>0</v>
      </c>
      <c r="O114" s="34">
        <v>0</v>
      </c>
      <c r="P114" s="34">
        <v>0</v>
      </c>
      <c r="Q114" s="34">
        <v>0</v>
      </c>
      <c r="R114" s="34">
        <f t="shared" si="12"/>
        <v>48750</v>
      </c>
      <c r="S114" s="35">
        <f>+E114-R114</f>
        <v>0</v>
      </c>
      <c r="T114" s="58"/>
      <c r="U114" s="53"/>
      <c r="V114" s="53"/>
    </row>
    <row r="115" spans="1:22" ht="12.75" customHeight="1" thickBot="1" x14ac:dyDescent="0.25">
      <c r="A115" s="39"/>
      <c r="B115" s="40" t="s">
        <v>191</v>
      </c>
      <c r="C115" s="45">
        <f>SUM(C112:C114)</f>
        <v>955000</v>
      </c>
      <c r="D115" s="45">
        <f>SUM(D112:D114)</f>
        <v>0</v>
      </c>
      <c r="E115" s="45">
        <f>SUM(E112:E114)</f>
        <v>955000</v>
      </c>
      <c r="F115" s="45">
        <f>SUM(F112:F114)</f>
        <v>0</v>
      </c>
      <c r="G115" s="45">
        <f>SUM(G112:G114)</f>
        <v>2987.84</v>
      </c>
      <c r="H115" s="45">
        <f t="shared" ref="H115:Q117" si="18">SUM(H112:H114)</f>
        <v>127148.22</v>
      </c>
      <c r="I115" s="45">
        <f t="shared" si="18"/>
        <v>0</v>
      </c>
      <c r="J115" s="45">
        <f t="shared" si="18"/>
        <v>0</v>
      </c>
      <c r="K115" s="45">
        <f t="shared" si="18"/>
        <v>0</v>
      </c>
      <c r="L115" s="45">
        <f t="shared" si="18"/>
        <v>0</v>
      </c>
      <c r="M115" s="45">
        <f t="shared" si="18"/>
        <v>0</v>
      </c>
      <c r="N115" s="45">
        <f t="shared" si="18"/>
        <v>0</v>
      </c>
      <c r="O115" s="45">
        <f t="shared" si="18"/>
        <v>0</v>
      </c>
      <c r="P115" s="45">
        <f t="shared" si="18"/>
        <v>0</v>
      </c>
      <c r="Q115" s="45">
        <f t="shared" si="18"/>
        <v>0</v>
      </c>
      <c r="R115" s="45">
        <f t="shared" si="12"/>
        <v>130136.06</v>
      </c>
      <c r="S115" s="46">
        <f>SUM(S112:S114)</f>
        <v>824863.94000000006</v>
      </c>
      <c r="T115" s="58"/>
      <c r="U115" s="53"/>
      <c r="V115" s="53"/>
    </row>
    <row r="116" spans="1:22" ht="12.75" customHeight="1" x14ac:dyDescent="0.2">
      <c r="A116" s="31">
        <v>913</v>
      </c>
      <c r="B116" s="32" t="s">
        <v>192</v>
      </c>
      <c r="C116" s="34">
        <v>215000</v>
      </c>
      <c r="D116" s="34">
        <v>1000</v>
      </c>
      <c r="E116" s="34">
        <f>+C116+D116</f>
        <v>216000</v>
      </c>
      <c r="F116" s="34">
        <v>0</v>
      </c>
      <c r="G116" s="34">
        <v>0</v>
      </c>
      <c r="H116" s="34">
        <v>500</v>
      </c>
      <c r="I116" s="34">
        <v>0</v>
      </c>
      <c r="J116" s="34">
        <v>0</v>
      </c>
      <c r="K116" s="34">
        <v>0</v>
      </c>
      <c r="L116" s="34">
        <v>0</v>
      </c>
      <c r="M116" s="34">
        <v>0</v>
      </c>
      <c r="N116" s="34">
        <v>0</v>
      </c>
      <c r="O116" s="34">
        <v>0</v>
      </c>
      <c r="P116" s="34">
        <v>0</v>
      </c>
      <c r="Q116" s="34">
        <v>0</v>
      </c>
      <c r="R116" s="34">
        <f t="shared" si="12"/>
        <v>500</v>
      </c>
      <c r="S116" s="35">
        <f>+E116-R116</f>
        <v>215500</v>
      </c>
      <c r="T116" s="58"/>
      <c r="U116" s="53"/>
      <c r="V116" s="53"/>
    </row>
    <row r="117" spans="1:22" ht="12.75" customHeight="1" thickBot="1" x14ac:dyDescent="0.25">
      <c r="A117" s="39"/>
      <c r="B117" s="40" t="s">
        <v>193</v>
      </c>
      <c r="C117" s="45">
        <f>SUM(C116)</f>
        <v>215000</v>
      </c>
      <c r="D117" s="45">
        <f>SUM(D116)</f>
        <v>1000</v>
      </c>
      <c r="E117" s="45">
        <f>SUM(E116)</f>
        <v>216000</v>
      </c>
      <c r="F117" s="45">
        <f>SUM(F114:F116)</f>
        <v>0</v>
      </c>
      <c r="G117" s="45">
        <v>0</v>
      </c>
      <c r="H117" s="45">
        <f>SUM(H116)</f>
        <v>500</v>
      </c>
      <c r="I117" s="45">
        <f t="shared" si="18"/>
        <v>0</v>
      </c>
      <c r="J117" s="45">
        <f t="shared" si="18"/>
        <v>0</v>
      </c>
      <c r="K117" s="45">
        <f t="shared" si="18"/>
        <v>0</v>
      </c>
      <c r="L117" s="45">
        <v>0</v>
      </c>
      <c r="M117" s="45">
        <f t="shared" si="18"/>
        <v>0</v>
      </c>
      <c r="N117" s="45">
        <f t="shared" si="18"/>
        <v>0</v>
      </c>
      <c r="O117" s="45">
        <f t="shared" si="18"/>
        <v>0</v>
      </c>
      <c r="P117" s="45">
        <f t="shared" si="18"/>
        <v>0</v>
      </c>
      <c r="Q117" s="45">
        <f t="shared" si="18"/>
        <v>0</v>
      </c>
      <c r="R117" s="45">
        <f>SUM(F117:Q117)</f>
        <v>500</v>
      </c>
      <c r="S117" s="46">
        <f>SUM(S116)</f>
        <v>215500</v>
      </c>
      <c r="T117" s="58"/>
      <c r="U117" s="53"/>
      <c r="V117" s="53"/>
    </row>
    <row r="118" spans="1:22" ht="12.75" customHeight="1" thickBot="1" x14ac:dyDescent="0.25">
      <c r="A118" s="47"/>
      <c r="B118" s="48" t="s">
        <v>194</v>
      </c>
      <c r="C118" s="49">
        <f>C111+C103+C65+C34+C115+C117</f>
        <v>19500000</v>
      </c>
      <c r="D118" s="49">
        <f>+D117+D115+D111+D103+D65+D34</f>
        <v>294400</v>
      </c>
      <c r="E118" s="49">
        <f>E111+E103+E65+E34+E115+E117</f>
        <v>19794400</v>
      </c>
      <c r="F118" s="49">
        <f>F111+F103+F65+F34+F115</f>
        <v>702727.96</v>
      </c>
      <c r="G118" s="49">
        <f>G111+G103+G65+G34+G115</f>
        <v>918298.66</v>
      </c>
      <c r="H118" s="49">
        <f>H111+H103+H65+H34+H115+H117</f>
        <v>1093920.3500000001</v>
      </c>
      <c r="I118" s="49">
        <f t="shared" ref="I118:P118" si="19">I111+I103+I65+I34+I115</f>
        <v>952830.82000000007</v>
      </c>
      <c r="J118" s="49">
        <f t="shared" si="19"/>
        <v>0</v>
      </c>
      <c r="K118" s="49">
        <f t="shared" si="19"/>
        <v>0</v>
      </c>
      <c r="L118" s="49">
        <f t="shared" si="19"/>
        <v>0</v>
      </c>
      <c r="M118" s="49">
        <f t="shared" si="19"/>
        <v>0</v>
      </c>
      <c r="N118" s="49">
        <f t="shared" si="19"/>
        <v>0</v>
      </c>
      <c r="O118" s="49">
        <f t="shared" si="19"/>
        <v>0</v>
      </c>
      <c r="P118" s="49">
        <f t="shared" si="19"/>
        <v>0</v>
      </c>
      <c r="Q118" s="49">
        <f>Q117+Q115+Q111+Q103+Q65+Q34</f>
        <v>0</v>
      </c>
      <c r="R118" s="49">
        <f>SUM(F118:Q118)</f>
        <v>3667777.79</v>
      </c>
      <c r="S118" s="50">
        <f>S111+S103+S65+S34+S115+S117</f>
        <v>16126622.209999999</v>
      </c>
      <c r="T118" s="58"/>
      <c r="U118" s="52"/>
      <c r="V118" s="52"/>
    </row>
    <row r="119" spans="1:22" ht="12.75" customHeight="1" x14ac:dyDescent="0.2">
      <c r="A119" s="51"/>
      <c r="B119" s="32"/>
      <c r="C119" s="34"/>
      <c r="D119" s="34"/>
      <c r="E119" s="34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3"/>
      <c r="S119" s="52"/>
      <c r="T119" s="58"/>
      <c r="U119" s="53"/>
      <c r="V119" s="53"/>
    </row>
    <row r="120" spans="1:22" ht="12.75" customHeight="1" x14ac:dyDescent="0.2">
      <c r="A120" s="51"/>
      <c r="B120" s="32"/>
      <c r="C120" s="34"/>
      <c r="D120" s="34"/>
      <c r="E120" s="34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3"/>
      <c r="S120" s="52"/>
      <c r="T120" s="58"/>
      <c r="U120" s="53"/>
      <c r="V120" s="53"/>
    </row>
    <row r="121" spans="1:22" ht="12.75" customHeight="1" x14ac:dyDescent="0.2">
      <c r="A121" s="51"/>
      <c r="B121" s="32"/>
      <c r="C121" s="34"/>
      <c r="D121" s="34"/>
      <c r="E121" s="34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3"/>
      <c r="S121" s="52"/>
      <c r="T121" s="58"/>
      <c r="U121" s="53"/>
      <c r="V121" s="53"/>
    </row>
    <row r="122" spans="1:22" ht="12.75" customHeight="1" x14ac:dyDescent="0.2">
      <c r="A122" s="51"/>
      <c r="B122" s="32"/>
      <c r="C122" s="34"/>
      <c r="D122" s="34"/>
      <c r="E122" s="34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3"/>
      <c r="S122" s="52"/>
      <c r="T122" s="58"/>
      <c r="U122" s="53"/>
      <c r="V122" s="53"/>
    </row>
    <row r="123" spans="1:22" ht="12.75" customHeight="1" x14ac:dyDescent="0.2">
      <c r="A123" s="51"/>
      <c r="B123" s="32"/>
      <c r="C123" s="34"/>
      <c r="D123" s="34"/>
      <c r="E123" s="34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3"/>
      <c r="S123" s="52"/>
      <c r="T123" s="58"/>
      <c r="U123" s="53"/>
      <c r="V123" s="53"/>
    </row>
    <row r="124" spans="1:22" ht="12.75" customHeight="1" x14ac:dyDescent="0.2">
      <c r="A124" s="51"/>
      <c r="B124" s="32"/>
      <c r="C124" s="34"/>
      <c r="D124" s="34"/>
      <c r="E124" s="34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3"/>
      <c r="S124" s="52"/>
      <c r="T124" s="58"/>
      <c r="U124" s="53"/>
      <c r="V124" s="53"/>
    </row>
    <row r="125" spans="1:22" ht="12.75" customHeight="1" x14ac:dyDescent="0.25">
      <c r="A125" s="51"/>
      <c r="B125" s="73" t="s">
        <v>195</v>
      </c>
      <c r="C125" s="73"/>
      <c r="D125" s="34"/>
      <c r="E125" s="34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3"/>
      <c r="S125" s="52"/>
      <c r="T125" s="58"/>
      <c r="U125" s="53"/>
      <c r="V125" s="53"/>
    </row>
    <row r="126" spans="1:22" ht="12.75" customHeight="1" x14ac:dyDescent="0.25">
      <c r="A126" s="51"/>
      <c r="B126" s="73" t="s">
        <v>196</v>
      </c>
      <c r="C126" s="73"/>
      <c r="D126" s="34"/>
      <c r="E126" s="34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3"/>
      <c r="S126" s="52"/>
      <c r="T126" s="58"/>
      <c r="U126" s="53"/>
      <c r="V126" s="53"/>
    </row>
    <row r="127" spans="1:22" ht="12.75" customHeight="1" x14ac:dyDescent="0.2">
      <c r="A127" s="54"/>
      <c r="B127" s="53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29"/>
      <c r="O127" s="52"/>
      <c r="P127" s="52"/>
      <c r="Q127" s="52"/>
      <c r="R127" s="52"/>
      <c r="S127" s="52"/>
      <c r="T127" s="53"/>
      <c r="U127" s="53"/>
      <c r="V127" s="53"/>
    </row>
    <row r="128" spans="1:22" ht="12.75" customHeight="1" x14ac:dyDescent="0.2">
      <c r="A128" s="54"/>
      <c r="B128" s="53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29"/>
      <c r="O128" s="52"/>
      <c r="P128" s="52"/>
      <c r="Q128" s="52"/>
      <c r="R128" s="52"/>
      <c r="S128" s="52"/>
      <c r="T128" s="53"/>
      <c r="U128" s="53"/>
      <c r="V128" s="53"/>
    </row>
    <row r="129" spans="1:22" ht="12.75" customHeight="1" x14ac:dyDescent="0.25">
      <c r="A129" s="54"/>
      <c r="B129" s="61" t="s">
        <v>198</v>
      </c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53"/>
      <c r="U129" s="53"/>
      <c r="V129" s="53"/>
    </row>
    <row r="130" spans="1:22" ht="12.75" customHeight="1" x14ac:dyDescent="0.25">
      <c r="A130" s="54"/>
      <c r="B130" s="61" t="s">
        <v>199</v>
      </c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</row>
  </sheetData>
  <sortState ref="A99:O104">
    <sortCondition ref="A99:A104"/>
  </sortState>
  <mergeCells count="10">
    <mergeCell ref="B130:V130"/>
    <mergeCell ref="B2:Q2"/>
    <mergeCell ref="B3:Q3"/>
    <mergeCell ref="B4:Q4"/>
    <mergeCell ref="A12:S12"/>
    <mergeCell ref="A13:S13"/>
    <mergeCell ref="A14:S14"/>
    <mergeCell ref="B125:C125"/>
    <mergeCell ref="B126:C126"/>
    <mergeCell ref="B129:S129"/>
  </mergeCells>
  <phoneticPr fontId="0" type="noConversion"/>
  <conditionalFormatting sqref="T14">
    <cfRule type="cellIs" dxfId="1" priority="1" stopIfTrue="1" operator="lessThan">
      <formula>0</formula>
    </cfRule>
  </conditionalFormatting>
  <printOptions horizontalCentered="1"/>
  <pageMargins left="0" right="0" top="0.55118110236220474" bottom="0.62992125984251968" header="0.31496062992125984" footer="0.39370078740157483"/>
  <pageSetup scale="55" fitToHeight="0" orientation="portrait" r:id="rId1"/>
  <headerFooter alignWithMargins="0">
    <oddHeader>&amp;RPágina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PRESUPUESTARIA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Ramirez</dc:creator>
  <cp:lastModifiedBy>Carlos  Calderon</cp:lastModifiedBy>
  <cp:lastPrinted>2021-05-13T19:36:49Z</cp:lastPrinted>
  <dcterms:created xsi:type="dcterms:W3CDTF">2005-04-05T14:46:51Z</dcterms:created>
  <dcterms:modified xsi:type="dcterms:W3CDTF">2023-05-11T13:48:44Z</dcterms:modified>
</cp:coreProperties>
</file>