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calderon\Documents\MIS DOCUMENTOS 2022 - LOGIS006\Información Pública 2022\PUBLICACIONES\5 Mayo 2022\Logistica\Direccíon\"/>
    </mc:Choice>
  </mc:AlternateContent>
  <bookViews>
    <workbookView xWindow="0" yWindow="0" windowWidth="8760" windowHeight="8565" activeTab="1"/>
  </bookViews>
  <sheets>
    <sheet name="Tratamientos Preventivos" sheetId="8" r:id="rId1"/>
    <sheet name="Verificación de Calidad Física" sheetId="9" r:id="rId2"/>
  </sheets>
  <definedNames>
    <definedName name="_xlnm.Print_Area" localSheetId="0">'Tratamientos Preventivos'!#REF!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1" i="9" l="1"/>
  <c r="D110" i="9"/>
  <c r="D109" i="9"/>
  <c r="D108" i="9"/>
  <c r="D107" i="9"/>
  <c r="D106" i="9"/>
  <c r="D105" i="9"/>
  <c r="D112" i="9" s="1"/>
  <c r="D100" i="9"/>
  <c r="M92" i="9"/>
  <c r="M90" i="9"/>
  <c r="M88" i="9"/>
  <c r="D78" i="9"/>
  <c r="M70" i="9"/>
  <c r="E124" i="9" s="1"/>
  <c r="M68" i="9"/>
  <c r="E123" i="9" s="1"/>
  <c r="M66" i="9"/>
  <c r="D55" i="9"/>
  <c r="M51" i="9"/>
  <c r="F50" i="9"/>
  <c r="M49" i="9"/>
  <c r="F49" i="9"/>
  <c r="M47" i="9"/>
  <c r="F47" i="9"/>
  <c r="D36" i="9"/>
  <c r="M30" i="9"/>
  <c r="M28" i="9"/>
  <c r="M26" i="9"/>
  <c r="E122" i="9" s="1"/>
  <c r="D121" i="8" l="1"/>
  <c r="D120" i="8"/>
  <c r="D119" i="8"/>
  <c r="D118" i="8"/>
  <c r="D116" i="8"/>
  <c r="D115" i="8"/>
  <c r="D122" i="8" s="1"/>
  <c r="D110" i="8"/>
  <c r="F108" i="8"/>
  <c r="D90" i="8"/>
  <c r="F79" i="8"/>
  <c r="F78" i="8"/>
  <c r="D65" i="8"/>
  <c r="D40" i="8"/>
</calcChain>
</file>

<file path=xl/sharedStrings.xml><?xml version="1.0" encoding="utf-8"?>
<sst xmlns="http://schemas.openxmlformats.org/spreadsheetml/2006/main" count="690" uniqueCount="111">
  <si>
    <t>MES:</t>
  </si>
  <si>
    <t>No.</t>
  </si>
  <si>
    <t>BODEGA</t>
  </si>
  <si>
    <t>TRATADO</t>
  </si>
  <si>
    <t>TOTALES</t>
  </si>
  <si>
    <t>Retalhuleu</t>
  </si>
  <si>
    <t xml:space="preserve">UNIDAD </t>
  </si>
  <si>
    <t>Tactic</t>
  </si>
  <si>
    <t>Ipala</t>
  </si>
  <si>
    <t>Fraijanes</t>
  </si>
  <si>
    <t>ml.</t>
  </si>
  <si>
    <t>Los Amates</t>
  </si>
  <si>
    <t>Quetzaltenango</t>
  </si>
  <si>
    <t>Pastillas</t>
  </si>
  <si>
    <t>PRODUCTO O AMBIENTE</t>
  </si>
  <si>
    <t>CANTIDAD UTILIZADA</t>
  </si>
  <si>
    <t>Tratamientos preventivos y curativos de los productos almacenados en bodegas</t>
  </si>
  <si>
    <t>Dirección de Logística</t>
  </si>
  <si>
    <t>Chimaltenango</t>
  </si>
  <si>
    <t>Ambiente General</t>
  </si>
  <si>
    <t>-</t>
  </si>
  <si>
    <t>Vapona</t>
  </si>
  <si>
    <t>Phosamine</t>
  </si>
  <si>
    <t>No. DE APLICACIONES</t>
  </si>
  <si>
    <t>QUÍMICO UTILIZADO</t>
  </si>
  <si>
    <t>No. DE</t>
  </si>
  <si>
    <t>QUÍMICO</t>
  </si>
  <si>
    <t>APLICACIONES</t>
  </si>
  <si>
    <t>UTILIZADO</t>
  </si>
  <si>
    <t>Hedonal</t>
  </si>
  <si>
    <t>Bodega</t>
  </si>
  <si>
    <t xml:space="preserve">Retalhuleu </t>
  </si>
  <si>
    <t>No. De aplicaciónes</t>
  </si>
  <si>
    <t>PRODUCTO O AMBIENTE TRATADO</t>
  </si>
  <si>
    <t>RESUMEN</t>
  </si>
  <si>
    <t>Total</t>
  </si>
  <si>
    <t>Pisos y paredes</t>
  </si>
  <si>
    <t>K-obiol</t>
  </si>
  <si>
    <t>K-otrine</t>
  </si>
  <si>
    <t>Imbirex</t>
  </si>
  <si>
    <t>INSTITUTO NACIONAL DE COMERCIALIZACIÓN AGRÍCOLA  - INDECA -</t>
  </si>
  <si>
    <r>
      <t>DIRECCIÓN QUE ACTUALIZA</t>
    </r>
    <r>
      <rPr>
        <sz val="11"/>
        <rFont val="Arial"/>
        <family val="2"/>
      </rPr>
      <t>:</t>
    </r>
  </si>
  <si>
    <t>UNIDAD:</t>
  </si>
  <si>
    <r>
      <t>RESPONSABLE</t>
    </r>
    <r>
      <rPr>
        <sz val="11"/>
        <rFont val="Arial"/>
        <family val="2"/>
      </rPr>
      <t>:</t>
    </r>
  </si>
  <si>
    <r>
      <t>FECHA</t>
    </r>
    <r>
      <rPr>
        <sz val="11"/>
        <rFont val="Arial"/>
        <family val="2"/>
      </rPr>
      <t>:</t>
    </r>
  </si>
  <si>
    <r>
      <t>BASE LEGAL</t>
    </r>
    <r>
      <rPr>
        <sz val="11"/>
        <rFont val="Arial"/>
        <family val="2"/>
      </rPr>
      <t>:</t>
    </r>
  </si>
  <si>
    <t>José Luis Jiménez/</t>
  </si>
  <si>
    <t>DECRETO 25-2018</t>
  </si>
  <si>
    <t>ARTÍCULO 19, GESTIÓN DE LAS INTERVENCIONES RELEVANTES</t>
  </si>
  <si>
    <t>Aceite Mineral</t>
  </si>
  <si>
    <t>Aceite mineral</t>
  </si>
  <si>
    <t>MES: DICIEMBRE 2021</t>
  </si>
  <si>
    <t>18 de enero del 2022</t>
  </si>
  <si>
    <t>MESES:</t>
  </si>
  <si>
    <t>Maiz</t>
  </si>
  <si>
    <t>Maleza</t>
  </si>
  <si>
    <t>--</t>
  </si>
  <si>
    <t>Harina de Maiz, Maiz, Arroz y Frijol</t>
  </si>
  <si>
    <t>Ambiente general.</t>
  </si>
  <si>
    <t>Harina de maiz</t>
  </si>
  <si>
    <t>Roundup</t>
  </si>
  <si>
    <t>Area verde</t>
  </si>
  <si>
    <t>Arroz, Maiz y Pasta</t>
  </si>
  <si>
    <t>Frijol, Arroz y Maiz</t>
  </si>
  <si>
    <t>Arroz</t>
  </si>
  <si>
    <t>ML</t>
  </si>
  <si>
    <t>Aceite miineral</t>
  </si>
  <si>
    <t>Litros</t>
  </si>
  <si>
    <t>Hojuelas de avena y arroz</t>
  </si>
  <si>
    <t>Arroz, Maiz, Hojuelas de Avena y Harina de maiz</t>
  </si>
  <si>
    <t>Frijol y Arroz</t>
  </si>
  <si>
    <t>Hojuelas de avena y azucar</t>
  </si>
  <si>
    <t>Harina de Maiz</t>
  </si>
  <si>
    <t>Galones</t>
  </si>
  <si>
    <t>Arroz, Maiz y Harina de Maiz</t>
  </si>
  <si>
    <t>SEPTIEMBRE - DICIEMBRE 2021</t>
  </si>
  <si>
    <t>DECRETO 16-2021</t>
  </si>
  <si>
    <t>ARTÍCULO 18, GESTIÓN DE LAS INTERVENCIONES RELEVANTES</t>
  </si>
  <si>
    <t>MES: ENERO - ABRIL</t>
  </si>
  <si>
    <t>José Luis Jiménez/ Ingrid Calderón</t>
  </si>
  <si>
    <t>MONITOREO DE CALIDAD FISICA DE LOS ALIMENTOS EN LA RECEPCION, ALMACENAMIENTO Y DESPACHO.</t>
  </si>
  <si>
    <t>Bodegas</t>
  </si>
  <si>
    <t>ENERO</t>
  </si>
  <si>
    <t>Actividad</t>
  </si>
  <si>
    <t>Cantidad</t>
  </si>
  <si>
    <t>verificacion de los alomentos previo a la recepción</t>
  </si>
  <si>
    <t>monitoreo de calidad fisica de los alimentos</t>
  </si>
  <si>
    <t>Interior Bodegas</t>
  </si>
  <si>
    <t>Verificacion del alimentos previo al despacho</t>
  </si>
  <si>
    <t>Imberex</t>
  </si>
  <si>
    <t>Delthroid</t>
  </si>
  <si>
    <t>Arroz China y Avena</t>
  </si>
  <si>
    <t>Mezcla de harina de Maiz y Soya</t>
  </si>
  <si>
    <t>K-othrine</t>
  </si>
  <si>
    <t>FEBRERO</t>
  </si>
  <si>
    <t xml:space="preserve">Arroz </t>
  </si>
  <si>
    <t>Tarimas</t>
  </si>
  <si>
    <t>Curativo</t>
  </si>
  <si>
    <t>MARZO</t>
  </si>
  <si>
    <t>K-othine</t>
  </si>
  <si>
    <t>Preventivo</t>
  </si>
  <si>
    <t>k-obiol</t>
  </si>
  <si>
    <t>verificacion de los alimentos previo a la recepción</t>
  </si>
  <si>
    <t>ABRIL</t>
  </si>
  <si>
    <t>Frijol y Maiz</t>
  </si>
  <si>
    <t>Interior Bodega</t>
  </si>
  <si>
    <t>Ambiente Bodega</t>
  </si>
  <si>
    <t>Avena</t>
  </si>
  <si>
    <t>ENERO - FEBRERO 2022</t>
  </si>
  <si>
    <t>ENERO - ABRIL 2022</t>
  </si>
  <si>
    <t>23 de  mayo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</si>
</sst>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2" x14ac:knownFonts="1"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sz val="11"/>
      <name val="Tahoma"/>
      <family val="2"/>
    </font>
    <font>
      <sz val="11"/>
      <color rgb="FFFF0000"/>
      <name val="Tahoma"/>
      <family val="2"/>
    </font>
    <font>
      <sz val="11"/>
      <name val="Arial"/>
      <family val="2"/>
    </font>
    <font>
      <b/>
      <sz val="11"/>
      <name val="Tahoma"/>
      <family val="2"/>
    </font>
    <font>
      <sz val="10"/>
      <name val="Arial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12"/>
      <color theme="0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0"/>
      <name val="Tahoma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</patternFill>
    </fill>
    <fill>
      <patternFill patternType="solid">
        <fgColor theme="4"/>
      </patternFill>
    </fill>
  </fills>
  <borders count="30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theme="4"/>
      </top>
      <bottom style="double">
        <color theme="4"/>
      </bottom>
      <diagonal/>
    </border>
    <border>
      <left style="double">
        <color theme="4"/>
      </left>
      <right/>
      <top style="double">
        <color theme="4"/>
      </top>
      <bottom style="double">
        <color theme="4"/>
      </bottom>
      <diagonal/>
    </border>
    <border>
      <left style="double">
        <color theme="4"/>
      </left>
      <right style="double">
        <color theme="4"/>
      </right>
      <top style="double">
        <color theme="4"/>
      </top>
      <bottom style="double">
        <color theme="4"/>
      </bottom>
      <diagonal/>
    </border>
    <border>
      <left style="double">
        <color theme="4"/>
      </left>
      <right style="double">
        <color theme="4"/>
      </right>
      <top style="thin">
        <color theme="4"/>
      </top>
      <bottom style="double">
        <color theme="4"/>
      </bottom>
      <diagonal/>
    </border>
    <border>
      <left style="double">
        <color theme="4"/>
      </left>
      <right style="double">
        <color theme="4"/>
      </right>
      <top style="double">
        <color theme="4"/>
      </top>
      <bottom/>
      <diagonal/>
    </border>
    <border>
      <left style="double">
        <color theme="4"/>
      </left>
      <right style="double">
        <color theme="4"/>
      </right>
      <top/>
      <bottom style="double">
        <color theme="4"/>
      </bottom>
      <diagonal/>
    </border>
    <border>
      <left/>
      <right/>
      <top/>
      <bottom style="double">
        <color theme="4"/>
      </bottom>
      <diagonal/>
    </border>
    <border>
      <left/>
      <right/>
      <top style="double">
        <color theme="4"/>
      </top>
      <bottom/>
      <diagonal/>
    </border>
    <border>
      <left style="double">
        <color theme="4"/>
      </left>
      <right/>
      <top style="double">
        <color theme="4"/>
      </top>
      <bottom/>
      <diagonal/>
    </border>
    <border>
      <left/>
      <right style="double">
        <color theme="4"/>
      </right>
      <top style="double">
        <color theme="4"/>
      </top>
      <bottom/>
      <diagonal/>
    </border>
    <border>
      <left/>
      <right style="double">
        <color theme="4"/>
      </right>
      <top/>
      <bottom/>
      <diagonal/>
    </border>
    <border>
      <left/>
      <right style="double">
        <color theme="4"/>
      </right>
      <top/>
      <bottom style="double">
        <color theme="4"/>
      </bottom>
      <diagonal/>
    </border>
    <border>
      <left style="double">
        <color theme="4"/>
      </left>
      <right style="double">
        <color theme="4"/>
      </right>
      <top/>
      <bottom/>
      <diagonal/>
    </border>
    <border>
      <left/>
      <right style="double">
        <color theme="4"/>
      </right>
      <top style="double">
        <color theme="4"/>
      </top>
      <bottom style="double">
        <color theme="4"/>
      </bottom>
      <diagonal/>
    </border>
    <border>
      <left style="double">
        <color theme="4"/>
      </left>
      <right/>
      <top/>
      <bottom style="double">
        <color theme="4"/>
      </bottom>
      <diagonal/>
    </border>
    <border>
      <left style="double">
        <color theme="4"/>
      </left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theme="4"/>
      </left>
      <right/>
      <top/>
      <bottom/>
      <diagonal/>
    </border>
    <border>
      <left/>
      <right style="double">
        <color theme="4"/>
      </right>
      <top style="thin">
        <color theme="4"/>
      </top>
      <bottom style="double">
        <color theme="4"/>
      </bottom>
      <diagonal/>
    </border>
  </borders>
  <cellStyleXfs count="9">
    <xf numFmtId="0" fontId="0" fillId="0" borderId="0"/>
    <xf numFmtId="0" fontId="1" fillId="0" borderId="1" applyNumberFormat="0" applyFill="0" applyAlignment="0" applyProtection="0"/>
    <xf numFmtId="0" fontId="8" fillId="0" borderId="0"/>
    <xf numFmtId="43" fontId="8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2" fillId="4" borderId="0" applyNumberFormat="0" applyBorder="0" applyAlignment="0" applyProtection="0"/>
    <xf numFmtId="0" fontId="13" fillId="0" borderId="19" applyNumberFormat="0" applyFill="0" applyAlignment="0" applyProtection="0"/>
    <xf numFmtId="0" fontId="15" fillId="0" borderId="0"/>
    <xf numFmtId="0" fontId="17" fillId="5" borderId="0" applyNumberFormat="0" applyBorder="0" applyAlignment="0" applyProtection="0"/>
  </cellStyleXfs>
  <cellXfs count="205">
    <xf numFmtId="0" fontId="0" fillId="0" borderId="0" xfId="0"/>
    <xf numFmtId="0" fontId="0" fillId="0" borderId="0" xfId="0" applyBorder="1"/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wrapText="1"/>
    </xf>
    <xf numFmtId="0" fontId="0" fillId="0" borderId="9" xfId="0" applyBorder="1"/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3" fillId="0" borderId="14" xfId="0" applyFont="1" applyBorder="1"/>
    <xf numFmtId="0" fontId="3" fillId="0" borderId="4" xfId="0" applyFont="1" applyBorder="1"/>
    <xf numFmtId="0" fontId="3" fillId="0" borderId="6" xfId="0" applyFont="1" applyBorder="1"/>
    <xf numFmtId="0" fontId="3" fillId="0" borderId="7" xfId="0" applyFont="1" applyBorder="1"/>
    <xf numFmtId="0" fontId="2" fillId="3" borderId="1" xfId="1" applyFont="1" applyFill="1" applyAlignment="1">
      <alignment horizontal="center"/>
    </xf>
    <xf numFmtId="0" fontId="2" fillId="0" borderId="1" xfId="1" applyFont="1"/>
    <xf numFmtId="0" fontId="2" fillId="0" borderId="1" xfId="1" applyFont="1" applyAlignment="1">
      <alignment horizontal="right"/>
    </xf>
    <xf numFmtId="4" fontId="2" fillId="2" borderId="1" xfId="1" applyNumberFormat="1" applyFont="1" applyFill="1" applyAlignment="1">
      <alignment horizontal="center"/>
    </xf>
    <xf numFmtId="0" fontId="2" fillId="2" borderId="18" xfId="1" applyFont="1" applyFill="1" applyBorder="1" applyAlignment="1">
      <alignment horizontal="center" vertical="center"/>
    </xf>
    <xf numFmtId="0" fontId="2" fillId="2" borderId="18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4" fontId="7" fillId="2" borderId="1" xfId="1" applyNumberFormat="1" applyFont="1" applyFill="1" applyAlignment="1">
      <alignment horizontal="center"/>
    </xf>
    <xf numFmtId="0" fontId="7" fillId="0" borderId="1" xfId="1" applyFont="1" applyAlignment="1">
      <alignment horizontal="right"/>
    </xf>
    <xf numFmtId="0" fontId="7" fillId="0" borderId="1" xfId="1" applyFont="1"/>
    <xf numFmtId="0" fontId="7" fillId="2" borderId="18" xfId="1" applyFont="1" applyFill="1" applyBorder="1" applyAlignment="1">
      <alignment horizontal="center" vertical="center"/>
    </xf>
    <xf numFmtId="0" fontId="7" fillId="2" borderId="18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/>
    </xf>
    <xf numFmtId="0" fontId="7" fillId="0" borderId="2" xfId="1" applyFont="1" applyBorder="1"/>
    <xf numFmtId="0" fontId="7" fillId="2" borderId="15" xfId="1" applyFont="1" applyFill="1" applyBorder="1" applyAlignment="1">
      <alignment horizontal="center"/>
    </xf>
    <xf numFmtId="4" fontId="7" fillId="2" borderId="3" xfId="1" applyNumberFormat="1" applyFont="1" applyFill="1" applyBorder="1" applyAlignment="1">
      <alignment horizontal="center"/>
    </xf>
    <xf numFmtId="0" fontId="7" fillId="2" borderId="4" xfId="1" applyFont="1" applyFill="1" applyBorder="1" applyAlignment="1">
      <alignment horizontal="center"/>
    </xf>
    <xf numFmtId="0" fontId="4" fillId="0" borderId="0" xfId="0" applyFont="1"/>
    <xf numFmtId="0" fontId="7" fillId="3" borderId="1" xfId="1" applyFont="1" applyFill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4" fillId="0" borderId="4" xfId="0" applyFont="1" applyBorder="1"/>
    <xf numFmtId="0" fontId="4" fillId="0" borderId="14" xfId="0" applyFont="1" applyBorder="1"/>
    <xf numFmtId="0" fontId="4" fillId="0" borderId="6" xfId="0" applyFont="1" applyBorder="1"/>
    <xf numFmtId="0" fontId="4" fillId="0" borderId="7" xfId="0" applyFont="1" applyBorder="1"/>
    <xf numFmtId="0" fontId="3" fillId="0" borderId="15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8" fillId="0" borderId="0" xfId="2"/>
    <xf numFmtId="0" fontId="9" fillId="0" borderId="0" xfId="2" applyFont="1" applyFill="1" applyBorder="1"/>
    <xf numFmtId="0" fontId="8" fillId="0" borderId="0" xfId="2" applyFill="1" applyBorder="1"/>
    <xf numFmtId="0" fontId="6" fillId="0" borderId="0" xfId="2" applyFont="1" applyFill="1" applyBorder="1"/>
    <xf numFmtId="0" fontId="8" fillId="0" borderId="22" xfId="2" applyFill="1" applyBorder="1"/>
    <xf numFmtId="0" fontId="11" fillId="0" borderId="0" xfId="2" applyFont="1" applyFill="1" applyBorder="1"/>
    <xf numFmtId="0" fontId="8" fillId="0" borderId="23" xfId="2" applyFill="1" applyBorder="1"/>
    <xf numFmtId="0" fontId="8" fillId="0" borderId="24" xfId="2" applyFill="1" applyBorder="1"/>
    <xf numFmtId="0" fontId="9" fillId="0" borderId="20" xfId="2" applyFont="1" applyFill="1" applyBorder="1"/>
    <xf numFmtId="0" fontId="0" fillId="0" borderId="24" xfId="0" applyBorder="1"/>
    <xf numFmtId="0" fontId="9" fillId="0" borderId="25" xfId="2" applyFont="1" applyFill="1" applyBorder="1"/>
    <xf numFmtId="0" fontId="10" fillId="0" borderId="0" xfId="2" applyFont="1" applyFill="1" applyBorder="1" applyAlignment="1">
      <alignment vertical="center"/>
    </xf>
    <xf numFmtId="0" fontId="11" fillId="0" borderId="0" xfId="2" applyFont="1" applyFill="1" applyBorder="1" applyAlignment="1"/>
    <xf numFmtId="0" fontId="15" fillId="0" borderId="0" xfId="7" applyBorder="1"/>
    <xf numFmtId="0" fontId="8" fillId="0" borderId="20" xfId="2" applyFill="1" applyBorder="1"/>
    <xf numFmtId="0" fontId="15" fillId="0" borderId="24" xfId="7" applyBorder="1"/>
    <xf numFmtId="0" fontId="8" fillId="0" borderId="25" xfId="2" applyFill="1" applyBorder="1"/>
    <xf numFmtId="0" fontId="2" fillId="2" borderId="1" xfId="1" applyFont="1" applyFill="1" applyAlignment="1">
      <alignment horizontal="center"/>
    </xf>
    <xf numFmtId="0" fontId="3" fillId="0" borderId="0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/>
    </xf>
    <xf numFmtId="0" fontId="7" fillId="2" borderId="1" xfId="1" applyFont="1" applyFill="1" applyAlignment="1">
      <alignment horizontal="center"/>
    </xf>
    <xf numFmtId="0" fontId="4" fillId="0" borderId="4" xfId="1" applyFont="1" applyFill="1" applyBorder="1" applyAlignment="1">
      <alignment horizontal="center"/>
    </xf>
    <xf numFmtId="0" fontId="4" fillId="0" borderId="4" xfId="1" applyFont="1" applyFill="1" applyBorder="1" applyAlignment="1">
      <alignment horizontal="center" vertical="center"/>
    </xf>
    <xf numFmtId="3" fontId="4" fillId="0" borderId="4" xfId="1" applyNumberFormat="1" applyFont="1" applyFill="1" applyBorder="1" applyAlignment="1">
      <alignment horizontal="center"/>
    </xf>
    <xf numFmtId="0" fontId="3" fillId="0" borderId="4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/>
    </xf>
    <xf numFmtId="0" fontId="4" fillId="0" borderId="4" xfId="1" quotePrefix="1" applyFont="1" applyFill="1" applyBorder="1" applyAlignment="1">
      <alignment horizontal="center" vertical="center"/>
    </xf>
    <xf numFmtId="3" fontId="3" fillId="0" borderId="4" xfId="1" applyNumberFormat="1" applyFont="1" applyFill="1" applyBorder="1" applyAlignment="1">
      <alignment horizontal="center"/>
    </xf>
    <xf numFmtId="0" fontId="3" fillId="0" borderId="4" xfId="1" applyFont="1" applyFill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16" fillId="0" borderId="4" xfId="0" applyFont="1" applyFill="1" applyBorder="1" applyAlignment="1">
      <alignment horizontal="center"/>
    </xf>
    <xf numFmtId="0" fontId="4" fillId="0" borderId="4" xfId="1" applyFont="1" applyFill="1" applyBorder="1" applyAlignment="1">
      <alignment horizontal="center" wrapText="1"/>
    </xf>
    <xf numFmtId="0" fontId="7" fillId="2" borderId="8" xfId="1" applyFont="1" applyFill="1" applyBorder="1" applyAlignment="1">
      <alignment horizontal="center"/>
    </xf>
    <xf numFmtId="4" fontId="7" fillId="2" borderId="8" xfId="1" applyNumberFormat="1" applyFont="1" applyFill="1" applyBorder="1" applyAlignment="1">
      <alignment horizontal="center"/>
    </xf>
    <xf numFmtId="0" fontId="7" fillId="2" borderId="1" xfId="1" applyFont="1" applyFill="1" applyAlignment="1">
      <alignment horizontal="center"/>
    </xf>
    <xf numFmtId="0" fontId="2" fillId="2" borderId="1" xfId="1" applyFont="1" applyFill="1" applyAlignment="1">
      <alignment horizontal="center"/>
    </xf>
    <xf numFmtId="0" fontId="7" fillId="2" borderId="3" xfId="1" applyFont="1" applyFill="1" applyBorder="1" applyAlignment="1">
      <alignment horizontal="center"/>
    </xf>
    <xf numFmtId="0" fontId="2" fillId="2" borderId="1" xfId="1" applyFont="1" applyFill="1" applyAlignment="1">
      <alignment horizontal="center" vertical="center" wrapText="1"/>
    </xf>
    <xf numFmtId="0" fontId="2" fillId="2" borderId="1" xfId="1" applyFont="1" applyFill="1" applyAlignment="1">
      <alignment horizontal="center" vertical="center"/>
    </xf>
    <xf numFmtId="0" fontId="4" fillId="0" borderId="6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/>
    </xf>
    <xf numFmtId="0" fontId="7" fillId="2" borderId="2" xfId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3" fillId="0" borderId="4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/>
    </xf>
    <xf numFmtId="0" fontId="3" fillId="0" borderId="14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7" fillId="2" borderId="1" xfId="1" applyFont="1" applyFill="1" applyAlignment="1">
      <alignment horizontal="center" vertical="center" wrapText="1"/>
    </xf>
    <xf numFmtId="0" fontId="7" fillId="2" borderId="1" xfId="1" applyFont="1" applyFill="1" applyAlignment="1">
      <alignment horizontal="center" vertical="center"/>
    </xf>
    <xf numFmtId="0" fontId="4" fillId="0" borderId="4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/>
    </xf>
    <xf numFmtId="0" fontId="4" fillId="0" borderId="14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17" fontId="7" fillId="2" borderId="1" xfId="1" applyNumberFormat="1" applyFont="1" applyFill="1" applyAlignment="1">
      <alignment horizontal="center"/>
    </xf>
    <xf numFmtId="0" fontId="7" fillId="2" borderId="1" xfId="1" applyFont="1" applyFill="1" applyAlignment="1">
      <alignment horizontal="center"/>
    </xf>
    <xf numFmtId="0" fontId="4" fillId="0" borderId="4" xfId="1" applyFont="1" applyFill="1" applyBorder="1" applyAlignment="1">
      <alignment horizontal="center" vertical="center"/>
    </xf>
    <xf numFmtId="0" fontId="2" fillId="2" borderId="1" xfId="1" applyFont="1" applyFill="1" applyAlignment="1">
      <alignment horizontal="center"/>
    </xf>
    <xf numFmtId="0" fontId="4" fillId="0" borderId="14" xfId="1" applyFont="1" applyFill="1" applyBorder="1" applyAlignment="1">
      <alignment horizontal="center" vertical="center" wrapText="1"/>
    </xf>
    <xf numFmtId="17" fontId="2" fillId="2" borderId="1" xfId="1" applyNumberFormat="1" applyFont="1" applyFill="1" applyAlignment="1">
      <alignment horizontal="center"/>
    </xf>
    <xf numFmtId="0" fontId="11" fillId="0" borderId="22" xfId="2" applyFont="1" applyFill="1" applyBorder="1" applyAlignment="1">
      <alignment horizontal="left"/>
    </xf>
    <xf numFmtId="0" fontId="11" fillId="0" borderId="0" xfId="2" applyFont="1" applyFill="1" applyBorder="1" applyAlignment="1">
      <alignment horizontal="left"/>
    </xf>
    <xf numFmtId="0" fontId="10" fillId="0" borderId="21" xfId="2" applyFont="1" applyFill="1" applyBorder="1" applyAlignment="1">
      <alignment horizontal="center" vertical="center"/>
    </xf>
    <xf numFmtId="0" fontId="10" fillId="0" borderId="26" xfId="2" applyFont="1" applyFill="1" applyBorder="1" applyAlignment="1">
      <alignment horizontal="center" vertical="center"/>
    </xf>
    <xf numFmtId="0" fontId="10" fillId="0" borderId="27" xfId="2" applyFont="1" applyFill="1" applyBorder="1" applyAlignment="1">
      <alignment horizontal="center" vertical="center"/>
    </xf>
    <xf numFmtId="0" fontId="11" fillId="0" borderId="22" xfId="2" applyFont="1" applyFill="1" applyBorder="1" applyAlignment="1">
      <alignment horizontal="center"/>
    </xf>
    <xf numFmtId="0" fontId="11" fillId="0" borderId="0" xfId="2" applyFont="1" applyFill="1" applyBorder="1" applyAlignment="1">
      <alignment horizontal="center"/>
    </xf>
    <xf numFmtId="0" fontId="11" fillId="0" borderId="20" xfId="2" applyFont="1" applyFill="1" applyBorder="1" applyAlignment="1">
      <alignment horizontal="center"/>
    </xf>
    <xf numFmtId="0" fontId="7" fillId="2" borderId="3" xfId="1" applyFont="1" applyFill="1" applyBorder="1" applyAlignment="1">
      <alignment horizontal="center" vertical="center"/>
    </xf>
    <xf numFmtId="0" fontId="7" fillId="2" borderId="17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11" xfId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wrapText="1"/>
    </xf>
    <xf numFmtId="0" fontId="19" fillId="5" borderId="0" xfId="8" applyFont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4" fillId="0" borderId="1" xfId="1" applyFont="1" applyFill="1" applyAlignment="1">
      <alignment horizontal="center"/>
    </xf>
    <xf numFmtId="0" fontId="3" fillId="0" borderId="9" xfId="1" applyFont="1" applyFill="1" applyBorder="1" applyAlignment="1">
      <alignment horizontal="center" vertical="center"/>
    </xf>
    <xf numFmtId="0" fontId="4" fillId="0" borderId="1" xfId="1" applyFont="1" applyFill="1" applyAlignment="1">
      <alignment horizontal="center" vertical="center"/>
    </xf>
    <xf numFmtId="3" fontId="4" fillId="0" borderId="1" xfId="1" applyNumberFormat="1" applyFont="1" applyFill="1" applyAlignment="1">
      <alignment horizontal="center"/>
    </xf>
    <xf numFmtId="0" fontId="3" fillId="0" borderId="0" xfId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wrapText="1"/>
    </xf>
    <xf numFmtId="0" fontId="20" fillId="0" borderId="10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 wrapText="1"/>
    </xf>
    <xf numFmtId="0" fontId="3" fillId="0" borderId="1" xfId="1" applyFont="1" applyFill="1" applyAlignment="1">
      <alignment horizontal="center" vertical="center"/>
    </xf>
    <xf numFmtId="0" fontId="3" fillId="0" borderId="1" xfId="1" applyFont="1" applyFill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20" fillId="0" borderId="16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3" fillId="0" borderId="1" xfId="1" applyFont="1" applyFill="1" applyAlignment="1">
      <alignment horizontal="center" vertical="center"/>
    </xf>
    <xf numFmtId="0" fontId="3" fillId="0" borderId="9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1" xfId="1" quotePrefix="1" applyFont="1" applyFill="1" applyAlignment="1">
      <alignment horizontal="center" vertical="center"/>
    </xf>
    <xf numFmtId="0" fontId="4" fillId="0" borderId="9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center" vertical="center"/>
    </xf>
    <xf numFmtId="0" fontId="0" fillId="0" borderId="4" xfId="0" quotePrefix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/>
    </xf>
    <xf numFmtId="0" fontId="4" fillId="0" borderId="1" xfId="1" quotePrefix="1" applyFont="1" applyFill="1" applyAlignment="1">
      <alignment horizontal="center"/>
    </xf>
    <xf numFmtId="0" fontId="20" fillId="0" borderId="28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3" fontId="4" fillId="0" borderId="1" xfId="1" applyNumberFormat="1" applyFont="1" applyFill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1" xfId="1" applyFont="1" applyFill="1" applyAlignment="1">
      <alignment horizontal="center" wrapText="1"/>
    </xf>
    <xf numFmtId="0" fontId="4" fillId="0" borderId="3" xfId="1" applyFont="1" applyFill="1" applyBorder="1" applyAlignment="1">
      <alignment horizontal="center"/>
    </xf>
    <xf numFmtId="0" fontId="4" fillId="0" borderId="16" xfId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4" fillId="0" borderId="17" xfId="1" applyFont="1" applyFill="1" applyBorder="1" applyAlignment="1">
      <alignment horizontal="center"/>
    </xf>
    <xf numFmtId="0" fontId="4" fillId="0" borderId="29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4" fillId="0" borderId="9" xfId="1" applyFont="1" applyFill="1" applyBorder="1" applyAlignment="1">
      <alignment horizontal="center" vertical="center" wrapText="1"/>
    </xf>
    <xf numFmtId="3" fontId="4" fillId="0" borderId="5" xfId="1" applyNumberFormat="1" applyFont="1" applyFill="1" applyBorder="1" applyAlignment="1">
      <alignment horizontal="center"/>
    </xf>
    <xf numFmtId="0" fontId="4" fillId="0" borderId="5" xfId="1" applyFont="1" applyFill="1" applyBorder="1" applyAlignment="1">
      <alignment horizontal="center" wrapText="1"/>
    </xf>
    <xf numFmtId="0" fontId="4" fillId="0" borderId="29" xfId="1" quotePrefix="1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12" xfId="0" applyFont="1" applyFill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15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wrapText="1"/>
    </xf>
    <xf numFmtId="0" fontId="2" fillId="3" borderId="4" xfId="0" applyFont="1" applyFill="1" applyBorder="1" applyAlignment="1">
      <alignment horizontal="center" vertical="center" wrapText="1"/>
    </xf>
  </cellXfs>
  <cellStyles count="9">
    <cellStyle name="Énfasis1" xfId="8" builtinId="29"/>
    <cellStyle name="Millares 2" xfId="4"/>
    <cellStyle name="Millares 3" xfId="3"/>
    <cellStyle name="Neutral 2" xfId="5"/>
    <cellStyle name="Normal" xfId="0" builtinId="0"/>
    <cellStyle name="Normal 2" xfId="2"/>
    <cellStyle name="Normal 3" xfId="7"/>
    <cellStyle name="Total" xfId="1" builtinId="25"/>
    <cellStyle name="Total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23"/>
  <sheetViews>
    <sheetView showGridLines="0" topLeftCell="A91" zoomScaleNormal="100" workbookViewId="0">
      <selection activeCell="D24" sqref="D24"/>
    </sheetView>
  </sheetViews>
  <sheetFormatPr baseColWidth="10" defaultRowHeight="14.25" x14ac:dyDescent="0.2"/>
  <cols>
    <col min="1" max="1" width="3.375" customWidth="1"/>
    <col min="2" max="2" width="5.125" style="23" customWidth="1"/>
    <col min="3" max="3" width="28.125" customWidth="1"/>
    <col min="4" max="4" width="16" customWidth="1"/>
    <col min="5" max="5" width="13" customWidth="1"/>
    <col min="6" max="6" width="12.125" customWidth="1"/>
    <col min="8" max="8" width="29.625" customWidth="1"/>
  </cols>
  <sheetData>
    <row r="1" spans="2:8" ht="15" thickBot="1" x14ac:dyDescent="0.25">
      <c r="C1" s="47"/>
      <c r="D1" s="47"/>
      <c r="E1" s="47"/>
      <c r="F1" s="47"/>
      <c r="G1" s="47"/>
      <c r="H1" s="47"/>
    </row>
    <row r="2" spans="2:8" ht="15.75" x14ac:dyDescent="0.2">
      <c r="B2" s="113" t="s">
        <v>40</v>
      </c>
      <c r="C2" s="114"/>
      <c r="D2" s="114"/>
      <c r="E2" s="114"/>
      <c r="F2" s="114"/>
      <c r="G2" s="114"/>
      <c r="H2" s="115"/>
    </row>
    <row r="3" spans="2:8" ht="15" x14ac:dyDescent="0.25">
      <c r="B3" s="116" t="s">
        <v>47</v>
      </c>
      <c r="C3" s="117"/>
      <c r="D3" s="117"/>
      <c r="E3" s="117"/>
      <c r="F3" s="117"/>
      <c r="G3" s="117"/>
      <c r="H3" s="118"/>
    </row>
    <row r="4" spans="2:8" ht="15" x14ac:dyDescent="0.25">
      <c r="B4" s="116" t="s">
        <v>51</v>
      </c>
      <c r="C4" s="117"/>
      <c r="D4" s="117"/>
      <c r="E4" s="117"/>
      <c r="F4" s="117"/>
      <c r="G4" s="117"/>
      <c r="H4" s="118"/>
    </row>
    <row r="5" spans="2:8" ht="15" x14ac:dyDescent="0.25">
      <c r="B5" s="51"/>
      <c r="C5" s="52"/>
      <c r="D5" s="50"/>
      <c r="E5" s="1"/>
      <c r="F5" s="49"/>
      <c r="G5" s="49"/>
      <c r="H5" s="55"/>
    </row>
    <row r="6" spans="2:8" ht="15" x14ac:dyDescent="0.25">
      <c r="B6" s="111" t="s">
        <v>41</v>
      </c>
      <c r="C6" s="112"/>
      <c r="D6" s="50" t="s">
        <v>17</v>
      </c>
      <c r="E6" s="1"/>
      <c r="F6" s="49"/>
      <c r="G6" s="49"/>
      <c r="H6" s="55"/>
    </row>
    <row r="7" spans="2:8" ht="15" x14ac:dyDescent="0.25">
      <c r="B7" s="111" t="s">
        <v>42</v>
      </c>
      <c r="C7" s="112"/>
      <c r="D7" s="50" t="s">
        <v>17</v>
      </c>
      <c r="E7" s="1"/>
      <c r="F7" s="49"/>
      <c r="G7" s="49"/>
      <c r="H7" s="55"/>
    </row>
    <row r="8" spans="2:8" ht="15" x14ac:dyDescent="0.25">
      <c r="B8" s="111" t="s">
        <v>43</v>
      </c>
      <c r="C8" s="112"/>
      <c r="D8" s="50" t="s">
        <v>46</v>
      </c>
      <c r="E8" s="1"/>
      <c r="F8" s="49"/>
      <c r="G8" s="49"/>
      <c r="H8" s="55"/>
    </row>
    <row r="9" spans="2:8" ht="15" x14ac:dyDescent="0.25">
      <c r="B9" s="111" t="s">
        <v>44</v>
      </c>
      <c r="C9" s="112"/>
      <c r="D9" s="50" t="s">
        <v>52</v>
      </c>
      <c r="E9" s="1"/>
      <c r="F9" s="49"/>
      <c r="G9" s="49"/>
      <c r="H9" s="55"/>
    </row>
    <row r="10" spans="2:8" ht="15" x14ac:dyDescent="0.25">
      <c r="B10" s="111" t="s">
        <v>45</v>
      </c>
      <c r="C10" s="112"/>
      <c r="D10" s="50" t="s">
        <v>48</v>
      </c>
      <c r="E10" s="1"/>
      <c r="F10" s="49"/>
      <c r="G10" s="49"/>
      <c r="H10" s="55"/>
    </row>
    <row r="11" spans="2:8" ht="15" thickBot="1" x14ac:dyDescent="0.25">
      <c r="B11" s="53"/>
      <c r="C11" s="56"/>
      <c r="D11" s="56"/>
      <c r="E11" s="56"/>
      <c r="F11" s="54"/>
      <c r="G11" s="54"/>
      <c r="H11" s="57"/>
    </row>
    <row r="14" spans="2:8" ht="15" thickBot="1" x14ac:dyDescent="0.25">
      <c r="B14" s="108" t="s">
        <v>16</v>
      </c>
      <c r="C14" s="108"/>
      <c r="D14" s="108"/>
      <c r="E14" s="108"/>
      <c r="F14" s="108"/>
      <c r="G14" s="108"/>
      <c r="H14" s="108"/>
    </row>
    <row r="15" spans="2:8" ht="15.75" thickTop="1" thickBot="1" x14ac:dyDescent="0.25">
      <c r="B15" s="35"/>
      <c r="C15" s="14"/>
      <c r="D15" s="14"/>
      <c r="E15" s="14"/>
      <c r="F15" s="14"/>
      <c r="G15" s="14"/>
      <c r="H15" s="14"/>
    </row>
    <row r="16" spans="2:8" ht="15.75" thickTop="1" thickBot="1" x14ac:dyDescent="0.25">
      <c r="B16" s="26"/>
      <c r="C16" s="16" t="s">
        <v>53</v>
      </c>
      <c r="D16" s="110">
        <v>44440</v>
      </c>
      <c r="E16" s="108"/>
      <c r="F16" s="15"/>
      <c r="G16" s="15"/>
      <c r="H16" s="15"/>
    </row>
    <row r="17" spans="2:8" ht="15.75" thickTop="1" thickBot="1" x14ac:dyDescent="0.25">
      <c r="B17" s="26"/>
      <c r="C17" s="15"/>
      <c r="D17" s="15"/>
      <c r="E17" s="15"/>
      <c r="F17" s="15"/>
      <c r="G17" s="15"/>
      <c r="H17" s="15"/>
    </row>
    <row r="18" spans="2:8" ht="15.75" thickTop="1" thickBot="1" x14ac:dyDescent="0.25">
      <c r="B18" s="26"/>
      <c r="C18" s="15"/>
      <c r="D18" s="15"/>
      <c r="E18" s="15"/>
      <c r="F18" s="15"/>
      <c r="G18" s="15"/>
      <c r="H18" s="15"/>
    </row>
    <row r="19" spans="2:8" ht="15.75" thickTop="1" thickBot="1" x14ac:dyDescent="0.25">
      <c r="B19" s="100" t="s">
        <v>1</v>
      </c>
      <c r="C19" s="86" t="s">
        <v>2</v>
      </c>
      <c r="D19" s="18" t="s">
        <v>25</v>
      </c>
      <c r="E19" s="19" t="s">
        <v>26</v>
      </c>
      <c r="F19" s="85" t="s">
        <v>15</v>
      </c>
      <c r="G19" s="86" t="s">
        <v>6</v>
      </c>
      <c r="H19" s="18" t="s">
        <v>14</v>
      </c>
    </row>
    <row r="20" spans="2:8" ht="15.75" thickTop="1" thickBot="1" x14ac:dyDescent="0.25">
      <c r="B20" s="100"/>
      <c r="C20" s="86"/>
      <c r="D20" s="20" t="s">
        <v>27</v>
      </c>
      <c r="E20" s="20" t="s">
        <v>28</v>
      </c>
      <c r="F20" s="85"/>
      <c r="G20" s="86"/>
      <c r="H20" s="20" t="s">
        <v>3</v>
      </c>
    </row>
    <row r="21" spans="2:8" ht="15.75" thickTop="1" thickBot="1" x14ac:dyDescent="0.25">
      <c r="B21" s="68">
        <v>1</v>
      </c>
      <c r="C21" s="94" t="s">
        <v>18</v>
      </c>
      <c r="D21" s="69">
        <v>1</v>
      </c>
      <c r="E21" s="68" t="s">
        <v>38</v>
      </c>
      <c r="F21" s="70">
        <v>150</v>
      </c>
      <c r="G21" s="68" t="s">
        <v>10</v>
      </c>
      <c r="H21" s="68" t="s">
        <v>19</v>
      </c>
    </row>
    <row r="22" spans="2:8" ht="15.75" thickTop="1" thickBot="1" x14ac:dyDescent="0.25">
      <c r="B22" s="68">
        <v>2</v>
      </c>
      <c r="C22" s="94"/>
      <c r="D22" s="69">
        <v>1</v>
      </c>
      <c r="E22" s="68" t="s">
        <v>49</v>
      </c>
      <c r="F22" s="70">
        <v>100</v>
      </c>
      <c r="G22" s="68" t="s">
        <v>10</v>
      </c>
      <c r="H22" s="68" t="s">
        <v>36</v>
      </c>
    </row>
    <row r="23" spans="2:8" ht="15.75" thickTop="1" thickBot="1" x14ac:dyDescent="0.25">
      <c r="B23" s="68">
        <v>3</v>
      </c>
      <c r="C23" s="95" t="s">
        <v>9</v>
      </c>
      <c r="D23" s="71">
        <v>4</v>
      </c>
      <c r="E23" s="72" t="s">
        <v>22</v>
      </c>
      <c r="F23" s="72">
        <v>738</v>
      </c>
      <c r="G23" s="72" t="s">
        <v>13</v>
      </c>
      <c r="H23" s="72" t="s">
        <v>54</v>
      </c>
    </row>
    <row r="24" spans="2:8" ht="15.75" thickTop="1" thickBot="1" x14ac:dyDescent="0.25">
      <c r="B24" s="68">
        <v>4</v>
      </c>
      <c r="C24" s="95"/>
      <c r="D24" s="71">
        <v>3</v>
      </c>
      <c r="E24" s="72" t="s">
        <v>37</v>
      </c>
      <c r="F24" s="72">
        <v>1000</v>
      </c>
      <c r="G24" s="72" t="s">
        <v>10</v>
      </c>
      <c r="H24" s="72" t="s">
        <v>19</v>
      </c>
    </row>
    <row r="25" spans="2:8" ht="15.75" thickTop="1" thickBot="1" x14ac:dyDescent="0.25">
      <c r="B25" s="68">
        <v>5</v>
      </c>
      <c r="C25" s="95"/>
      <c r="D25" s="71">
        <v>1</v>
      </c>
      <c r="E25" s="72" t="s">
        <v>38</v>
      </c>
      <c r="F25" s="72">
        <v>775</v>
      </c>
      <c r="G25" s="72" t="s">
        <v>10</v>
      </c>
      <c r="H25" s="72" t="s">
        <v>36</v>
      </c>
    </row>
    <row r="26" spans="2:8" ht="15.75" thickTop="1" thickBot="1" x14ac:dyDescent="0.25">
      <c r="B26" s="68">
        <v>6</v>
      </c>
      <c r="C26" s="95"/>
      <c r="D26" s="71">
        <v>2</v>
      </c>
      <c r="E26" s="72" t="s">
        <v>21</v>
      </c>
      <c r="F26" s="72">
        <v>1440</v>
      </c>
      <c r="G26" s="72" t="s">
        <v>10</v>
      </c>
      <c r="H26" s="72" t="s">
        <v>19</v>
      </c>
    </row>
    <row r="27" spans="2:8" ht="15.75" thickTop="1" thickBot="1" x14ac:dyDescent="0.25">
      <c r="B27" s="68">
        <v>7</v>
      </c>
      <c r="C27" s="95"/>
      <c r="D27" s="71">
        <v>1</v>
      </c>
      <c r="E27" s="72" t="s">
        <v>29</v>
      </c>
      <c r="F27" s="72">
        <v>1000</v>
      </c>
      <c r="G27" s="72" t="s">
        <v>10</v>
      </c>
      <c r="H27" s="72" t="s">
        <v>55</v>
      </c>
    </row>
    <row r="28" spans="2:8" ht="15.75" thickTop="1" thickBot="1" x14ac:dyDescent="0.25">
      <c r="B28" s="68">
        <v>8</v>
      </c>
      <c r="C28" s="71" t="s">
        <v>8</v>
      </c>
      <c r="D28" s="73"/>
      <c r="E28" s="73" t="s">
        <v>56</v>
      </c>
      <c r="F28" s="73" t="s">
        <v>56</v>
      </c>
      <c r="G28" s="73" t="s">
        <v>56</v>
      </c>
      <c r="H28" s="73" t="s">
        <v>56</v>
      </c>
    </row>
    <row r="29" spans="2:8" ht="15.75" thickTop="1" thickBot="1" x14ac:dyDescent="0.25">
      <c r="B29" s="68">
        <v>9</v>
      </c>
      <c r="C29" s="96" t="s">
        <v>11</v>
      </c>
      <c r="D29" s="73">
        <v>17</v>
      </c>
      <c r="E29" s="73" t="s">
        <v>22</v>
      </c>
      <c r="F29" s="73">
        <v>2096</v>
      </c>
      <c r="G29" s="73" t="s">
        <v>13</v>
      </c>
      <c r="H29" s="73" t="s">
        <v>57</v>
      </c>
    </row>
    <row r="30" spans="2:8" ht="15.75" thickTop="1" thickBot="1" x14ac:dyDescent="0.25">
      <c r="B30" s="68">
        <v>10</v>
      </c>
      <c r="C30" s="97"/>
      <c r="D30" s="73">
        <v>2</v>
      </c>
      <c r="E30" s="73" t="s">
        <v>21</v>
      </c>
      <c r="F30" s="73">
        <v>960</v>
      </c>
      <c r="G30" s="73" t="s">
        <v>10</v>
      </c>
      <c r="H30" s="73" t="s">
        <v>58</v>
      </c>
    </row>
    <row r="31" spans="2:8" ht="15.75" thickTop="1" thickBot="1" x14ac:dyDescent="0.25">
      <c r="B31" s="68">
        <v>11</v>
      </c>
      <c r="C31" s="98"/>
      <c r="D31" s="73">
        <v>1</v>
      </c>
      <c r="E31" s="73" t="s">
        <v>38</v>
      </c>
      <c r="F31" s="73">
        <v>30</v>
      </c>
      <c r="G31" s="73" t="s">
        <v>10</v>
      </c>
      <c r="H31" s="73" t="s">
        <v>58</v>
      </c>
    </row>
    <row r="32" spans="2:8" ht="15.75" thickTop="1" thickBot="1" x14ac:dyDescent="0.25">
      <c r="B32" s="68">
        <v>12</v>
      </c>
      <c r="C32" s="94" t="s">
        <v>12</v>
      </c>
      <c r="D32" s="71">
        <v>1</v>
      </c>
      <c r="E32" s="72" t="s">
        <v>37</v>
      </c>
      <c r="F32" s="74">
        <v>150</v>
      </c>
      <c r="G32" s="72" t="s">
        <v>10</v>
      </c>
      <c r="H32" s="72" t="s">
        <v>19</v>
      </c>
    </row>
    <row r="33" spans="2:8" ht="15.75" thickTop="1" thickBot="1" x14ac:dyDescent="0.25">
      <c r="B33" s="68">
        <v>13</v>
      </c>
      <c r="C33" s="94"/>
      <c r="D33" s="71">
        <v>1</v>
      </c>
      <c r="E33" s="72" t="s">
        <v>22</v>
      </c>
      <c r="F33" s="74">
        <v>210</v>
      </c>
      <c r="G33" s="72" t="s">
        <v>13</v>
      </c>
      <c r="H33" s="72" t="s">
        <v>59</v>
      </c>
    </row>
    <row r="34" spans="2:8" ht="15.75" thickTop="1" thickBot="1" x14ac:dyDescent="0.25">
      <c r="B34" s="68">
        <v>14</v>
      </c>
      <c r="C34" s="94"/>
      <c r="D34" s="71">
        <v>1</v>
      </c>
      <c r="E34" s="72" t="s">
        <v>60</v>
      </c>
      <c r="F34" s="74">
        <v>300</v>
      </c>
      <c r="G34" s="72" t="s">
        <v>10</v>
      </c>
      <c r="H34" s="72" t="s">
        <v>61</v>
      </c>
    </row>
    <row r="35" spans="2:8" ht="15.75" thickTop="1" thickBot="1" x14ac:dyDescent="0.25">
      <c r="B35" s="68">
        <v>15</v>
      </c>
      <c r="C35" s="94"/>
      <c r="D35" s="71">
        <v>1</v>
      </c>
      <c r="E35" s="72" t="s">
        <v>39</v>
      </c>
      <c r="F35" s="74">
        <v>50</v>
      </c>
      <c r="G35" s="72" t="s">
        <v>10</v>
      </c>
      <c r="H35" s="72" t="s">
        <v>61</v>
      </c>
    </row>
    <row r="36" spans="2:8" ht="15.75" thickTop="1" thickBot="1" x14ac:dyDescent="0.25">
      <c r="B36" s="68">
        <v>16</v>
      </c>
      <c r="C36" s="94"/>
      <c r="D36" s="71">
        <v>1</v>
      </c>
      <c r="E36" s="72" t="s">
        <v>21</v>
      </c>
      <c r="F36" s="74">
        <v>150</v>
      </c>
      <c r="G36" s="72" t="s">
        <v>10</v>
      </c>
      <c r="H36" s="72" t="s">
        <v>19</v>
      </c>
    </row>
    <row r="37" spans="2:8" ht="15.75" thickTop="1" thickBot="1" x14ac:dyDescent="0.25">
      <c r="B37" s="68">
        <v>17</v>
      </c>
      <c r="C37" s="72" t="s">
        <v>5</v>
      </c>
      <c r="D37" s="71">
        <v>1</v>
      </c>
      <c r="E37" s="72" t="s">
        <v>22</v>
      </c>
      <c r="F37" s="72">
        <v>1515</v>
      </c>
      <c r="G37" s="72" t="s">
        <v>13</v>
      </c>
      <c r="H37" s="72" t="s">
        <v>62</v>
      </c>
    </row>
    <row r="38" spans="2:8" ht="15.75" thickTop="1" thickBot="1" x14ac:dyDescent="0.25">
      <c r="B38" s="68">
        <v>18</v>
      </c>
      <c r="C38" s="94" t="s">
        <v>7</v>
      </c>
      <c r="D38" s="71">
        <v>2</v>
      </c>
      <c r="E38" s="72" t="s">
        <v>37</v>
      </c>
      <c r="F38" s="74">
        <v>1290</v>
      </c>
      <c r="G38" s="72" t="s">
        <v>10</v>
      </c>
      <c r="H38" s="72" t="s">
        <v>63</v>
      </c>
    </row>
    <row r="39" spans="2:8" ht="15.75" thickTop="1" thickBot="1" x14ac:dyDescent="0.25">
      <c r="B39" s="68">
        <v>19</v>
      </c>
      <c r="C39" s="94"/>
      <c r="D39" s="71">
        <v>1</v>
      </c>
      <c r="E39" s="72" t="s">
        <v>38</v>
      </c>
      <c r="F39" s="74">
        <v>240</v>
      </c>
      <c r="G39" s="72" t="s">
        <v>10</v>
      </c>
      <c r="H39" s="75" t="s">
        <v>64</v>
      </c>
    </row>
    <row r="40" spans="2:8" ht="15.75" thickTop="1" thickBot="1" x14ac:dyDescent="0.25">
      <c r="B40" s="108" t="s">
        <v>4</v>
      </c>
      <c r="C40" s="108"/>
      <c r="D40" s="64">
        <f>SUM(D21:D39)</f>
        <v>42</v>
      </c>
      <c r="E40" s="64" t="s">
        <v>20</v>
      </c>
      <c r="F40" s="17" t="s">
        <v>20</v>
      </c>
      <c r="G40" s="64" t="s">
        <v>20</v>
      </c>
      <c r="H40" s="64" t="s">
        <v>20</v>
      </c>
    </row>
    <row r="41" spans="2:8" ht="15" thickTop="1" x14ac:dyDescent="0.2">
      <c r="B41" s="34"/>
      <c r="C41" s="2"/>
      <c r="D41" s="2"/>
      <c r="E41" s="2"/>
      <c r="F41" s="2"/>
      <c r="G41" s="2"/>
      <c r="H41" s="2"/>
    </row>
    <row r="42" spans="2:8" ht="15" thickBot="1" x14ac:dyDescent="0.25">
      <c r="B42" s="26"/>
      <c r="C42" s="16" t="s">
        <v>0</v>
      </c>
      <c r="D42" s="110">
        <v>44470</v>
      </c>
      <c r="E42" s="108"/>
      <c r="F42" s="15"/>
      <c r="G42" s="15"/>
      <c r="H42" s="15"/>
    </row>
    <row r="43" spans="2:8" ht="15.75" thickTop="1" thickBot="1" x14ac:dyDescent="0.25">
      <c r="B43" s="26"/>
      <c r="C43" s="15"/>
      <c r="D43" s="15"/>
      <c r="E43" s="15"/>
      <c r="F43" s="15"/>
      <c r="G43" s="15"/>
      <c r="H43" s="15"/>
    </row>
    <row r="44" spans="2:8" ht="15.75" thickTop="1" thickBot="1" x14ac:dyDescent="0.25">
      <c r="B44" s="26"/>
      <c r="C44" s="15"/>
      <c r="D44" s="15"/>
      <c r="E44" s="15"/>
      <c r="F44" s="15"/>
      <c r="G44" s="15"/>
      <c r="H44" s="15"/>
    </row>
    <row r="45" spans="2:8" ht="15.75" thickTop="1" thickBot="1" x14ac:dyDescent="0.25">
      <c r="B45" s="100" t="s">
        <v>1</v>
      </c>
      <c r="C45" s="86" t="s">
        <v>2</v>
      </c>
      <c r="D45" s="18" t="s">
        <v>25</v>
      </c>
      <c r="E45" s="21" t="s">
        <v>26</v>
      </c>
      <c r="F45" s="85" t="s">
        <v>15</v>
      </c>
      <c r="G45" s="86" t="s">
        <v>6</v>
      </c>
      <c r="H45" s="18" t="s">
        <v>14</v>
      </c>
    </row>
    <row r="46" spans="2:8" ht="15.75" thickTop="1" thickBot="1" x14ac:dyDescent="0.25">
      <c r="B46" s="100"/>
      <c r="C46" s="86"/>
      <c r="D46" s="20" t="s">
        <v>27</v>
      </c>
      <c r="E46" s="20" t="s">
        <v>28</v>
      </c>
      <c r="F46" s="85"/>
      <c r="G46" s="86"/>
      <c r="H46" s="20" t="s">
        <v>3</v>
      </c>
    </row>
    <row r="47" spans="2:8" ht="15.75" thickTop="1" thickBot="1" x14ac:dyDescent="0.25">
      <c r="B47" s="69">
        <v>1</v>
      </c>
      <c r="C47" s="69" t="s">
        <v>18</v>
      </c>
      <c r="D47" s="73"/>
      <c r="E47" s="73" t="s">
        <v>56</v>
      </c>
      <c r="F47" s="73" t="s">
        <v>56</v>
      </c>
      <c r="G47" s="73" t="s">
        <v>56</v>
      </c>
      <c r="H47" s="73" t="s">
        <v>56</v>
      </c>
    </row>
    <row r="48" spans="2:8" ht="15.75" thickTop="1" thickBot="1" x14ac:dyDescent="0.25">
      <c r="B48" s="69">
        <v>2</v>
      </c>
      <c r="C48" s="87" t="s">
        <v>9</v>
      </c>
      <c r="D48" s="69">
        <v>1</v>
      </c>
      <c r="E48" s="68" t="s">
        <v>29</v>
      </c>
      <c r="F48" s="70">
        <v>1500</v>
      </c>
      <c r="G48" s="68" t="s">
        <v>65</v>
      </c>
      <c r="H48" s="72" t="s">
        <v>61</v>
      </c>
    </row>
    <row r="49" spans="2:8" ht="15.75" thickTop="1" thickBot="1" x14ac:dyDescent="0.25">
      <c r="B49" s="69">
        <v>3</v>
      </c>
      <c r="C49" s="109"/>
      <c r="D49" s="69">
        <v>1</v>
      </c>
      <c r="E49" s="68" t="s">
        <v>60</v>
      </c>
      <c r="F49" s="70">
        <v>464</v>
      </c>
      <c r="G49" s="68" t="s">
        <v>65</v>
      </c>
      <c r="H49" s="68" t="s">
        <v>58</v>
      </c>
    </row>
    <row r="50" spans="2:8" ht="15.75" thickTop="1" thickBot="1" x14ac:dyDescent="0.25">
      <c r="B50" s="69">
        <v>4</v>
      </c>
      <c r="C50" s="109"/>
      <c r="D50" s="69">
        <v>1</v>
      </c>
      <c r="E50" s="68" t="s">
        <v>66</v>
      </c>
      <c r="F50" s="70">
        <v>5</v>
      </c>
      <c r="G50" s="68" t="s">
        <v>67</v>
      </c>
      <c r="H50" s="68" t="s">
        <v>58</v>
      </c>
    </row>
    <row r="51" spans="2:8" ht="15.75" thickTop="1" thickBot="1" x14ac:dyDescent="0.25">
      <c r="B51" s="69">
        <v>5</v>
      </c>
      <c r="C51" s="109"/>
      <c r="D51" s="69">
        <v>1</v>
      </c>
      <c r="E51" s="68" t="s">
        <v>22</v>
      </c>
      <c r="F51" s="70">
        <v>194</v>
      </c>
      <c r="G51" s="68" t="s">
        <v>13</v>
      </c>
      <c r="H51" s="68" t="s">
        <v>54</v>
      </c>
    </row>
    <row r="52" spans="2:8" ht="15.75" thickTop="1" thickBot="1" x14ac:dyDescent="0.25">
      <c r="B52" s="69">
        <v>6</v>
      </c>
      <c r="C52" s="88"/>
      <c r="D52" s="69">
        <v>2</v>
      </c>
      <c r="E52" s="68" t="s">
        <v>21</v>
      </c>
      <c r="F52" s="70">
        <v>1880</v>
      </c>
      <c r="G52" s="68" t="s">
        <v>65</v>
      </c>
      <c r="H52" s="68" t="s">
        <v>58</v>
      </c>
    </row>
    <row r="53" spans="2:8" ht="15.75" thickTop="1" thickBot="1" x14ac:dyDescent="0.25">
      <c r="B53" s="69">
        <v>7</v>
      </c>
      <c r="C53" s="68" t="s">
        <v>8</v>
      </c>
      <c r="D53" s="73"/>
      <c r="E53" s="73" t="s">
        <v>56</v>
      </c>
      <c r="F53" s="73" t="s">
        <v>56</v>
      </c>
      <c r="G53" s="73" t="s">
        <v>56</v>
      </c>
      <c r="H53" s="73" t="s">
        <v>56</v>
      </c>
    </row>
    <row r="54" spans="2:8" ht="15.75" thickTop="1" thickBot="1" x14ac:dyDescent="0.25">
      <c r="B54" s="69">
        <v>8</v>
      </c>
      <c r="C54" s="102" t="s">
        <v>11</v>
      </c>
      <c r="D54" s="69">
        <v>4</v>
      </c>
      <c r="E54" s="68" t="s">
        <v>22</v>
      </c>
      <c r="F54" s="70">
        <v>4116</v>
      </c>
      <c r="G54" s="68" t="s">
        <v>13</v>
      </c>
      <c r="H54" s="68" t="s">
        <v>68</v>
      </c>
    </row>
    <row r="55" spans="2:8" ht="15.75" thickTop="1" thickBot="1" x14ac:dyDescent="0.25">
      <c r="B55" s="69">
        <v>9</v>
      </c>
      <c r="C55" s="103"/>
      <c r="D55" s="69">
        <v>1</v>
      </c>
      <c r="E55" s="68" t="s">
        <v>21</v>
      </c>
      <c r="F55" s="70">
        <v>390</v>
      </c>
      <c r="G55" s="68" t="s">
        <v>65</v>
      </c>
      <c r="H55" s="68" t="s">
        <v>58</v>
      </c>
    </row>
    <row r="56" spans="2:8" ht="15.75" thickTop="1" thickBot="1" x14ac:dyDescent="0.25">
      <c r="B56" s="69">
        <v>10</v>
      </c>
      <c r="C56" s="103"/>
      <c r="D56" s="69">
        <v>2</v>
      </c>
      <c r="E56" s="68" t="s">
        <v>37</v>
      </c>
      <c r="F56" s="70">
        <v>370</v>
      </c>
      <c r="G56" s="68" t="s">
        <v>65</v>
      </c>
      <c r="H56" s="68" t="s">
        <v>58</v>
      </c>
    </row>
    <row r="57" spans="2:8" ht="15.75" thickTop="1" thickBot="1" x14ac:dyDescent="0.25">
      <c r="B57" s="69">
        <v>11</v>
      </c>
      <c r="C57" s="104"/>
      <c r="D57" s="69">
        <v>1</v>
      </c>
      <c r="E57" s="68" t="s">
        <v>38</v>
      </c>
      <c r="F57" s="70">
        <v>880</v>
      </c>
      <c r="G57" s="68" t="s">
        <v>65</v>
      </c>
      <c r="H57" s="68" t="s">
        <v>58</v>
      </c>
    </row>
    <row r="58" spans="2:8" ht="15.75" thickTop="1" thickBot="1" x14ac:dyDescent="0.25">
      <c r="B58" s="69">
        <v>12</v>
      </c>
      <c r="C58" s="102" t="s">
        <v>12</v>
      </c>
      <c r="D58" s="69">
        <v>1</v>
      </c>
      <c r="E58" s="68" t="s">
        <v>38</v>
      </c>
      <c r="F58" s="68">
        <v>400</v>
      </c>
      <c r="G58" s="68" t="s">
        <v>65</v>
      </c>
      <c r="H58" s="68" t="s">
        <v>58</v>
      </c>
    </row>
    <row r="59" spans="2:8" ht="15.75" thickTop="1" thickBot="1" x14ac:dyDescent="0.25">
      <c r="B59" s="69">
        <v>13</v>
      </c>
      <c r="C59" s="104"/>
      <c r="D59" s="69">
        <v>1</v>
      </c>
      <c r="E59" s="68" t="s">
        <v>21</v>
      </c>
      <c r="F59" s="68">
        <v>100</v>
      </c>
      <c r="G59" s="68" t="s">
        <v>65</v>
      </c>
      <c r="H59" s="68" t="s">
        <v>58</v>
      </c>
    </row>
    <row r="60" spans="2:8" ht="15.75" thickTop="1" thickBot="1" x14ac:dyDescent="0.25">
      <c r="B60" s="69">
        <v>14</v>
      </c>
      <c r="C60" s="68" t="s">
        <v>5</v>
      </c>
      <c r="D60" s="76">
        <v>6</v>
      </c>
      <c r="E60" s="76" t="s">
        <v>22</v>
      </c>
      <c r="F60" s="76">
        <v>1305</v>
      </c>
      <c r="G60" s="77" t="s">
        <v>13</v>
      </c>
      <c r="H60" s="78" t="s">
        <v>69</v>
      </c>
    </row>
    <row r="61" spans="2:8" ht="15.75" thickTop="1" thickBot="1" x14ac:dyDescent="0.25">
      <c r="B61" s="69">
        <v>15</v>
      </c>
      <c r="C61" s="107" t="s">
        <v>7</v>
      </c>
      <c r="D61" s="76">
        <v>4</v>
      </c>
      <c r="E61" s="76" t="s">
        <v>22</v>
      </c>
      <c r="F61" s="76">
        <v>780</v>
      </c>
      <c r="G61" s="77" t="s">
        <v>13</v>
      </c>
      <c r="H61" s="77" t="s">
        <v>70</v>
      </c>
    </row>
    <row r="62" spans="2:8" ht="15.75" thickTop="1" thickBot="1" x14ac:dyDescent="0.25">
      <c r="B62" s="69">
        <v>16</v>
      </c>
      <c r="C62" s="107"/>
      <c r="D62" s="76">
        <v>2</v>
      </c>
      <c r="E62" s="76" t="s">
        <v>38</v>
      </c>
      <c r="F62" s="76">
        <v>480</v>
      </c>
      <c r="G62" s="77" t="s">
        <v>65</v>
      </c>
      <c r="H62" s="77" t="s">
        <v>71</v>
      </c>
    </row>
    <row r="63" spans="2:8" ht="15.75" thickTop="1" thickBot="1" x14ac:dyDescent="0.25">
      <c r="B63" s="69">
        <v>17</v>
      </c>
      <c r="C63" s="107"/>
      <c r="D63" s="76">
        <v>2</v>
      </c>
      <c r="E63" s="76" t="s">
        <v>50</v>
      </c>
      <c r="F63" s="76">
        <v>11320</v>
      </c>
      <c r="G63" s="77" t="s">
        <v>65</v>
      </c>
      <c r="H63" s="77" t="s">
        <v>58</v>
      </c>
    </row>
    <row r="64" spans="2:8" ht="15.75" thickTop="1" thickBot="1" x14ac:dyDescent="0.25">
      <c r="B64" s="69">
        <v>18</v>
      </c>
      <c r="C64" s="107"/>
      <c r="D64" s="69">
        <v>1</v>
      </c>
      <c r="E64" s="79" t="s">
        <v>37</v>
      </c>
      <c r="F64" s="70">
        <v>480</v>
      </c>
      <c r="G64" s="68" t="s">
        <v>65</v>
      </c>
      <c r="H64" s="79" t="s">
        <v>72</v>
      </c>
    </row>
    <row r="65" spans="2:8" ht="15.75" thickTop="1" thickBot="1" x14ac:dyDescent="0.25">
      <c r="B65" s="90" t="s">
        <v>4</v>
      </c>
      <c r="C65" s="90"/>
      <c r="D65" s="80">
        <f>SUM(D47:D64)</f>
        <v>31</v>
      </c>
      <c r="E65" s="80" t="s">
        <v>20</v>
      </c>
      <c r="F65" s="81" t="s">
        <v>20</v>
      </c>
      <c r="G65" s="80" t="s">
        <v>20</v>
      </c>
      <c r="H65" s="80" t="s">
        <v>20</v>
      </c>
    </row>
    <row r="66" spans="2:8" ht="15" thickTop="1" x14ac:dyDescent="0.2">
      <c r="B66" s="34"/>
      <c r="C66" s="22"/>
      <c r="D66" s="22"/>
      <c r="E66" s="22"/>
      <c r="F66" s="22"/>
      <c r="G66" s="22"/>
      <c r="H66" s="22"/>
    </row>
    <row r="67" spans="2:8" ht="15" thickBot="1" x14ac:dyDescent="0.25">
      <c r="B67" s="26"/>
      <c r="C67" s="25" t="s">
        <v>0</v>
      </c>
      <c r="D67" s="105">
        <v>44501</v>
      </c>
      <c r="E67" s="106"/>
      <c r="F67" s="26"/>
      <c r="G67" s="26"/>
      <c r="H67" s="26"/>
    </row>
    <row r="68" spans="2:8" ht="15.75" thickTop="1" thickBot="1" x14ac:dyDescent="0.25">
      <c r="B68" s="26"/>
      <c r="C68" s="26"/>
      <c r="D68" s="26"/>
      <c r="E68" s="26"/>
      <c r="F68" s="26"/>
      <c r="G68" s="26"/>
      <c r="H68" s="26"/>
    </row>
    <row r="69" spans="2:8" ht="15.75" thickTop="1" thickBot="1" x14ac:dyDescent="0.25">
      <c r="B69" s="26"/>
      <c r="C69" s="26"/>
      <c r="D69" s="26"/>
      <c r="E69" s="26"/>
      <c r="F69" s="26"/>
      <c r="G69" s="26"/>
      <c r="H69" s="26"/>
    </row>
    <row r="70" spans="2:8" ht="15.75" thickTop="1" thickBot="1" x14ac:dyDescent="0.25">
      <c r="B70" s="100" t="s">
        <v>1</v>
      </c>
      <c r="C70" s="100" t="s">
        <v>2</v>
      </c>
      <c r="D70" s="27" t="s">
        <v>25</v>
      </c>
      <c r="E70" s="28" t="s">
        <v>26</v>
      </c>
      <c r="F70" s="99" t="s">
        <v>15</v>
      </c>
      <c r="G70" s="100" t="s">
        <v>6</v>
      </c>
      <c r="H70" s="27" t="s">
        <v>14</v>
      </c>
    </row>
    <row r="71" spans="2:8" ht="15.75" thickTop="1" thickBot="1" x14ac:dyDescent="0.25">
      <c r="B71" s="100"/>
      <c r="C71" s="100"/>
      <c r="D71" s="29" t="s">
        <v>27</v>
      </c>
      <c r="E71" s="29" t="s">
        <v>28</v>
      </c>
      <c r="F71" s="99"/>
      <c r="G71" s="100"/>
      <c r="H71" s="29" t="s">
        <v>3</v>
      </c>
    </row>
    <row r="72" spans="2:8" ht="15.75" thickTop="1" thickBot="1" x14ac:dyDescent="0.25">
      <c r="B72" s="68">
        <v>1</v>
      </c>
      <c r="C72" s="69" t="s">
        <v>18</v>
      </c>
      <c r="D72" s="69">
        <v>1</v>
      </c>
      <c r="E72" s="68" t="s">
        <v>22</v>
      </c>
      <c r="F72" s="70">
        <v>120</v>
      </c>
      <c r="G72" s="68" t="s">
        <v>13</v>
      </c>
      <c r="H72" s="68" t="s">
        <v>64</v>
      </c>
    </row>
    <row r="73" spans="2:8" ht="15.75" thickTop="1" thickBot="1" x14ac:dyDescent="0.25">
      <c r="B73" s="68">
        <v>2</v>
      </c>
      <c r="C73" s="101" t="s">
        <v>9</v>
      </c>
      <c r="D73" s="69">
        <v>2</v>
      </c>
      <c r="E73" s="68" t="s">
        <v>21</v>
      </c>
      <c r="F73" s="70">
        <v>1350</v>
      </c>
      <c r="G73" s="68" t="s">
        <v>65</v>
      </c>
      <c r="H73" s="68" t="s">
        <v>58</v>
      </c>
    </row>
    <row r="74" spans="2:8" ht="15.75" thickTop="1" thickBot="1" x14ac:dyDescent="0.25">
      <c r="B74" s="68">
        <v>3</v>
      </c>
      <c r="C74" s="101"/>
      <c r="D74" s="69">
        <v>1</v>
      </c>
      <c r="E74" s="68" t="s">
        <v>49</v>
      </c>
      <c r="F74" s="70">
        <v>5</v>
      </c>
      <c r="G74" s="68" t="s">
        <v>73</v>
      </c>
      <c r="H74" s="68" t="s">
        <v>58</v>
      </c>
    </row>
    <row r="75" spans="2:8" ht="15.75" thickTop="1" thickBot="1" x14ac:dyDescent="0.25">
      <c r="B75" s="68">
        <v>4</v>
      </c>
      <c r="C75" s="101"/>
      <c r="D75" s="69">
        <v>2</v>
      </c>
      <c r="E75" s="68" t="s">
        <v>22</v>
      </c>
      <c r="F75" s="70">
        <v>764</v>
      </c>
      <c r="G75" s="68" t="s">
        <v>13</v>
      </c>
      <c r="H75" s="68" t="s">
        <v>63</v>
      </c>
    </row>
    <row r="76" spans="2:8" ht="15.75" thickTop="1" thickBot="1" x14ac:dyDescent="0.25">
      <c r="B76" s="68">
        <v>5</v>
      </c>
      <c r="C76" s="101"/>
      <c r="D76" s="69">
        <v>1</v>
      </c>
      <c r="E76" s="68" t="s">
        <v>38</v>
      </c>
      <c r="F76" s="70">
        <v>240</v>
      </c>
      <c r="G76" s="68" t="s">
        <v>65</v>
      </c>
      <c r="H76" s="68" t="s">
        <v>58</v>
      </c>
    </row>
    <row r="77" spans="2:8" ht="15.75" thickTop="1" thickBot="1" x14ac:dyDescent="0.25">
      <c r="B77" s="68">
        <v>6</v>
      </c>
      <c r="C77" s="69" t="s">
        <v>8</v>
      </c>
      <c r="D77" s="73"/>
      <c r="E77" s="73" t="s">
        <v>56</v>
      </c>
      <c r="F77" s="73" t="s">
        <v>56</v>
      </c>
      <c r="G77" s="73" t="s">
        <v>56</v>
      </c>
      <c r="H77" s="73" t="s">
        <v>56</v>
      </c>
    </row>
    <row r="78" spans="2:8" ht="15.75" thickTop="1" thickBot="1" x14ac:dyDescent="0.25">
      <c r="B78" s="68">
        <v>7</v>
      </c>
      <c r="C78" s="102" t="s">
        <v>11</v>
      </c>
      <c r="D78" s="73">
        <v>2</v>
      </c>
      <c r="E78" s="73" t="s">
        <v>38</v>
      </c>
      <c r="F78" s="73">
        <f>160+120</f>
        <v>280</v>
      </c>
      <c r="G78" s="73" t="s">
        <v>65</v>
      </c>
      <c r="H78" s="73" t="s">
        <v>58</v>
      </c>
    </row>
    <row r="79" spans="2:8" ht="15.75" thickTop="1" thickBot="1" x14ac:dyDescent="0.25">
      <c r="B79" s="68">
        <v>8</v>
      </c>
      <c r="C79" s="103"/>
      <c r="D79" s="73">
        <v>14</v>
      </c>
      <c r="E79" s="73" t="s">
        <v>22</v>
      </c>
      <c r="F79" s="73">
        <f>111+36+117+32+208+208+172+141+41+69+203+190+138+87</f>
        <v>1753</v>
      </c>
      <c r="G79" s="73" t="s">
        <v>13</v>
      </c>
      <c r="H79" s="68" t="s">
        <v>63</v>
      </c>
    </row>
    <row r="80" spans="2:8" ht="15.75" thickTop="1" thickBot="1" x14ac:dyDescent="0.25">
      <c r="B80" s="68">
        <v>9</v>
      </c>
      <c r="C80" s="103"/>
      <c r="D80" s="73">
        <v>1</v>
      </c>
      <c r="E80" s="73" t="s">
        <v>37</v>
      </c>
      <c r="F80" s="73">
        <v>120</v>
      </c>
      <c r="G80" s="73" t="s">
        <v>65</v>
      </c>
      <c r="H80" s="73" t="s">
        <v>58</v>
      </c>
    </row>
    <row r="81" spans="2:8" ht="15.75" thickTop="1" thickBot="1" x14ac:dyDescent="0.25">
      <c r="B81" s="68">
        <v>10</v>
      </c>
      <c r="C81" s="104"/>
      <c r="D81" s="73">
        <v>1</v>
      </c>
      <c r="E81" s="73" t="s">
        <v>21</v>
      </c>
      <c r="F81" s="73">
        <v>360</v>
      </c>
      <c r="G81" s="73" t="s">
        <v>65</v>
      </c>
      <c r="H81" s="73" t="s">
        <v>58</v>
      </c>
    </row>
    <row r="82" spans="2:8" ht="15.75" thickTop="1" thickBot="1" x14ac:dyDescent="0.25">
      <c r="B82" s="68">
        <v>11</v>
      </c>
      <c r="C82" s="101" t="s">
        <v>12</v>
      </c>
      <c r="D82" s="69">
        <v>2</v>
      </c>
      <c r="E82" s="68" t="s">
        <v>29</v>
      </c>
      <c r="F82" s="68">
        <v>300</v>
      </c>
      <c r="G82" s="68" t="s">
        <v>65</v>
      </c>
      <c r="H82" s="72" t="s">
        <v>61</v>
      </c>
    </row>
    <row r="83" spans="2:8" ht="15.75" thickTop="1" thickBot="1" x14ac:dyDescent="0.25">
      <c r="B83" s="68">
        <v>12</v>
      </c>
      <c r="C83" s="101"/>
      <c r="D83" s="69">
        <v>1</v>
      </c>
      <c r="E83" s="68" t="s">
        <v>38</v>
      </c>
      <c r="F83" s="68">
        <v>10</v>
      </c>
      <c r="G83" s="68" t="s">
        <v>65</v>
      </c>
      <c r="H83" s="68" t="s">
        <v>58</v>
      </c>
    </row>
    <row r="84" spans="2:8" ht="15.75" thickTop="1" thickBot="1" x14ac:dyDescent="0.25">
      <c r="B84" s="68">
        <v>13</v>
      </c>
      <c r="C84" s="101"/>
      <c r="D84" s="69">
        <v>2</v>
      </c>
      <c r="E84" s="68" t="s">
        <v>37</v>
      </c>
      <c r="F84" s="68">
        <v>700</v>
      </c>
      <c r="G84" s="68" t="s">
        <v>65</v>
      </c>
      <c r="H84" s="68" t="s">
        <v>36</v>
      </c>
    </row>
    <row r="85" spans="2:8" ht="15.75" thickTop="1" thickBot="1" x14ac:dyDescent="0.25">
      <c r="B85" s="68">
        <v>14</v>
      </c>
      <c r="C85" s="101"/>
      <c r="D85" s="69">
        <v>2</v>
      </c>
      <c r="E85" s="68" t="s">
        <v>39</v>
      </c>
      <c r="F85" s="68">
        <v>200</v>
      </c>
      <c r="G85" s="68" t="s">
        <v>65</v>
      </c>
      <c r="H85" s="72" t="s">
        <v>61</v>
      </c>
    </row>
    <row r="86" spans="2:8" ht="15.75" thickTop="1" thickBot="1" x14ac:dyDescent="0.25">
      <c r="B86" s="68">
        <v>15</v>
      </c>
      <c r="C86" s="101"/>
      <c r="D86" s="69">
        <v>2</v>
      </c>
      <c r="E86" s="68" t="s">
        <v>60</v>
      </c>
      <c r="F86" s="68">
        <v>900</v>
      </c>
      <c r="G86" s="68" t="s">
        <v>65</v>
      </c>
      <c r="H86" s="68" t="s">
        <v>58</v>
      </c>
    </row>
    <row r="87" spans="2:8" ht="15.75" thickTop="1" thickBot="1" x14ac:dyDescent="0.25">
      <c r="B87" s="68">
        <v>16</v>
      </c>
      <c r="C87" s="101"/>
      <c r="D87" s="69">
        <v>1</v>
      </c>
      <c r="E87" s="69" t="s">
        <v>21</v>
      </c>
      <c r="F87" s="68">
        <v>200</v>
      </c>
      <c r="G87" s="68" t="s">
        <v>65</v>
      </c>
      <c r="H87" s="68" t="s">
        <v>58</v>
      </c>
    </row>
    <row r="88" spans="2:8" ht="15.75" thickTop="1" thickBot="1" x14ac:dyDescent="0.25">
      <c r="B88" s="68">
        <v>17</v>
      </c>
      <c r="C88" s="68" t="s">
        <v>5</v>
      </c>
      <c r="D88" s="69">
        <v>6</v>
      </c>
      <c r="E88" s="68" t="s">
        <v>22</v>
      </c>
      <c r="F88" s="68">
        <v>609</v>
      </c>
      <c r="G88" s="68" t="s">
        <v>13</v>
      </c>
      <c r="H88" s="68" t="s">
        <v>74</v>
      </c>
    </row>
    <row r="89" spans="2:8" ht="15.75" thickTop="1" thickBot="1" x14ac:dyDescent="0.25">
      <c r="B89" s="68">
        <v>18</v>
      </c>
      <c r="C89" s="69" t="s">
        <v>7</v>
      </c>
      <c r="D89" s="73">
        <v>1</v>
      </c>
      <c r="E89" s="73" t="s">
        <v>22</v>
      </c>
      <c r="F89" s="73">
        <v>330</v>
      </c>
      <c r="G89" s="73" t="s">
        <v>13</v>
      </c>
      <c r="H89" s="73" t="s">
        <v>63</v>
      </c>
    </row>
    <row r="90" spans="2:8" ht="15.75" thickTop="1" thickBot="1" x14ac:dyDescent="0.25">
      <c r="B90" s="90" t="s">
        <v>4</v>
      </c>
      <c r="C90" s="90"/>
      <c r="D90" s="67">
        <f>SUM(D72:D89)</f>
        <v>42</v>
      </c>
      <c r="E90" s="67" t="s">
        <v>20</v>
      </c>
      <c r="F90" s="24" t="s">
        <v>20</v>
      </c>
      <c r="G90" s="67" t="s">
        <v>20</v>
      </c>
      <c r="H90" s="67" t="s">
        <v>20</v>
      </c>
    </row>
    <row r="91" spans="2:8" ht="15" thickTop="1" x14ac:dyDescent="0.2">
      <c r="B91" s="34"/>
      <c r="C91" s="22"/>
      <c r="D91" s="22"/>
      <c r="E91" s="22"/>
      <c r="F91" s="22"/>
      <c r="G91" s="22"/>
      <c r="H91" s="22"/>
    </row>
    <row r="92" spans="2:8" ht="15" thickBot="1" x14ac:dyDescent="0.25">
      <c r="B92" s="26"/>
      <c r="C92" s="25" t="s">
        <v>0</v>
      </c>
      <c r="D92" s="105">
        <v>44531</v>
      </c>
      <c r="E92" s="106"/>
      <c r="F92" s="26"/>
      <c r="G92" s="26"/>
      <c r="H92" s="26"/>
    </row>
    <row r="93" spans="2:8" ht="15.75" thickTop="1" thickBot="1" x14ac:dyDescent="0.25">
      <c r="B93" s="26"/>
      <c r="C93" s="26"/>
      <c r="D93" s="26"/>
      <c r="E93" s="26"/>
      <c r="F93" s="26"/>
      <c r="G93" s="26"/>
      <c r="H93" s="26"/>
    </row>
    <row r="94" spans="2:8" ht="15.75" thickTop="1" thickBot="1" x14ac:dyDescent="0.25">
      <c r="B94" s="30"/>
      <c r="C94" s="30"/>
      <c r="D94" s="30"/>
      <c r="E94" s="30"/>
      <c r="F94" s="30"/>
      <c r="G94" s="30"/>
      <c r="H94" s="30"/>
    </row>
    <row r="95" spans="2:8" ht="15.75" thickTop="1" thickBot="1" x14ac:dyDescent="0.25">
      <c r="B95" s="119" t="s">
        <v>1</v>
      </c>
      <c r="C95" s="121" t="s">
        <v>2</v>
      </c>
      <c r="D95" s="123" t="s">
        <v>23</v>
      </c>
      <c r="E95" s="125" t="s">
        <v>24</v>
      </c>
      <c r="F95" s="129" t="s">
        <v>15</v>
      </c>
      <c r="G95" s="131" t="s">
        <v>6</v>
      </c>
      <c r="H95" s="125" t="s">
        <v>33</v>
      </c>
    </row>
    <row r="96" spans="2:8" ht="15.75" thickTop="1" thickBot="1" x14ac:dyDescent="0.25">
      <c r="B96" s="120"/>
      <c r="C96" s="122"/>
      <c r="D96" s="124"/>
      <c r="E96" s="126"/>
      <c r="F96" s="130"/>
      <c r="G96" s="132"/>
      <c r="H96" s="126"/>
    </row>
    <row r="97" spans="2:8" ht="15.75" thickTop="1" thickBot="1" x14ac:dyDescent="0.25">
      <c r="B97" s="68">
        <v>1</v>
      </c>
      <c r="C97" s="69" t="s">
        <v>18</v>
      </c>
      <c r="D97" s="69">
        <v>1</v>
      </c>
      <c r="E97" s="68" t="s">
        <v>60</v>
      </c>
      <c r="F97" s="70">
        <v>300</v>
      </c>
      <c r="G97" s="68" t="s">
        <v>65</v>
      </c>
      <c r="H97" s="68" t="s">
        <v>58</v>
      </c>
    </row>
    <row r="98" spans="2:8" ht="15.75" thickTop="1" thickBot="1" x14ac:dyDescent="0.25">
      <c r="B98" s="68">
        <v>2</v>
      </c>
      <c r="C98" s="107" t="s">
        <v>9</v>
      </c>
      <c r="D98" s="69">
        <v>2</v>
      </c>
      <c r="E98" s="68" t="s">
        <v>22</v>
      </c>
      <c r="F98" s="70">
        <v>250</v>
      </c>
      <c r="G98" s="68" t="s">
        <v>13</v>
      </c>
      <c r="H98" s="68" t="s">
        <v>63</v>
      </c>
    </row>
    <row r="99" spans="2:8" ht="15.75" thickTop="1" thickBot="1" x14ac:dyDescent="0.25">
      <c r="B99" s="68">
        <v>3</v>
      </c>
      <c r="C99" s="107"/>
      <c r="D99" s="69">
        <v>1</v>
      </c>
      <c r="E99" s="68" t="s">
        <v>38</v>
      </c>
      <c r="F99" s="70">
        <v>210</v>
      </c>
      <c r="G99" s="68" t="s">
        <v>65</v>
      </c>
      <c r="H99" s="68" t="s">
        <v>58</v>
      </c>
    </row>
    <row r="100" spans="2:8" ht="15.75" thickTop="1" thickBot="1" x14ac:dyDescent="0.25">
      <c r="B100" s="68">
        <v>4</v>
      </c>
      <c r="C100" s="107"/>
      <c r="D100" s="69">
        <v>1</v>
      </c>
      <c r="E100" s="68" t="s">
        <v>21</v>
      </c>
      <c r="F100" s="68">
        <v>120</v>
      </c>
      <c r="G100" s="68" t="s">
        <v>65</v>
      </c>
      <c r="H100" s="68" t="s">
        <v>58</v>
      </c>
    </row>
    <row r="101" spans="2:8" ht="15.75" thickTop="1" thickBot="1" x14ac:dyDescent="0.25">
      <c r="B101" s="68">
        <v>5</v>
      </c>
      <c r="C101" s="68" t="s">
        <v>8</v>
      </c>
      <c r="D101" s="73"/>
      <c r="E101" s="73" t="s">
        <v>56</v>
      </c>
      <c r="F101" s="73" t="s">
        <v>56</v>
      </c>
      <c r="G101" s="73" t="s">
        <v>56</v>
      </c>
      <c r="H101" s="73" t="s">
        <v>56</v>
      </c>
    </row>
    <row r="102" spans="2:8" ht="15.75" thickTop="1" thickBot="1" x14ac:dyDescent="0.25">
      <c r="B102" s="68">
        <v>6</v>
      </c>
      <c r="C102" s="107" t="s">
        <v>11</v>
      </c>
      <c r="D102" s="69">
        <v>1</v>
      </c>
      <c r="E102" s="68" t="s">
        <v>37</v>
      </c>
      <c r="F102" s="68">
        <v>120</v>
      </c>
      <c r="G102" s="68" t="s">
        <v>65</v>
      </c>
      <c r="H102" s="68" t="s">
        <v>58</v>
      </c>
    </row>
    <row r="103" spans="2:8" ht="15.75" thickTop="1" thickBot="1" x14ac:dyDescent="0.25">
      <c r="B103" s="68">
        <v>7</v>
      </c>
      <c r="C103" s="107"/>
      <c r="D103" s="69">
        <v>1</v>
      </c>
      <c r="E103" s="68" t="s">
        <v>21</v>
      </c>
      <c r="F103" s="68">
        <v>480</v>
      </c>
      <c r="G103" s="68" t="s">
        <v>65</v>
      </c>
      <c r="H103" s="68" t="s">
        <v>58</v>
      </c>
    </row>
    <row r="104" spans="2:8" ht="15.75" thickTop="1" thickBot="1" x14ac:dyDescent="0.25">
      <c r="B104" s="68">
        <v>8</v>
      </c>
      <c r="C104" s="107"/>
      <c r="D104" s="69">
        <v>6</v>
      </c>
      <c r="E104" s="68" t="s">
        <v>22</v>
      </c>
      <c r="F104" s="68">
        <v>792</v>
      </c>
      <c r="G104" s="68" t="s">
        <v>13</v>
      </c>
      <c r="H104" s="68" t="s">
        <v>63</v>
      </c>
    </row>
    <row r="105" spans="2:8" ht="15.75" thickTop="1" thickBot="1" x14ac:dyDescent="0.25">
      <c r="B105" s="68">
        <v>9</v>
      </c>
      <c r="C105" s="107"/>
      <c r="D105" s="69">
        <v>1</v>
      </c>
      <c r="E105" s="68" t="s">
        <v>38</v>
      </c>
      <c r="F105" s="68">
        <v>160</v>
      </c>
      <c r="G105" s="68" t="s">
        <v>65</v>
      </c>
      <c r="H105" s="68" t="s">
        <v>58</v>
      </c>
    </row>
    <row r="106" spans="2:8" ht="15.75" thickTop="1" thickBot="1" x14ac:dyDescent="0.25">
      <c r="B106" s="68">
        <v>10</v>
      </c>
      <c r="C106" s="87" t="s">
        <v>12</v>
      </c>
      <c r="D106" s="69">
        <v>1</v>
      </c>
      <c r="E106" s="68" t="s">
        <v>37</v>
      </c>
      <c r="F106" s="68">
        <v>400</v>
      </c>
      <c r="G106" s="68" t="s">
        <v>65</v>
      </c>
      <c r="H106" s="68" t="s">
        <v>58</v>
      </c>
    </row>
    <row r="107" spans="2:8" ht="15.75" thickTop="1" thickBot="1" x14ac:dyDescent="0.25">
      <c r="B107" s="68">
        <v>11</v>
      </c>
      <c r="C107" s="88"/>
      <c r="D107" s="69">
        <v>1</v>
      </c>
      <c r="E107" s="68" t="s">
        <v>21</v>
      </c>
      <c r="F107" s="70">
        <v>600</v>
      </c>
      <c r="G107" s="68" t="s">
        <v>65</v>
      </c>
      <c r="H107" s="68" t="s">
        <v>58</v>
      </c>
    </row>
    <row r="108" spans="2:8" ht="15.75" thickTop="1" thickBot="1" x14ac:dyDescent="0.25">
      <c r="B108" s="68">
        <v>12</v>
      </c>
      <c r="C108" s="68" t="s">
        <v>5</v>
      </c>
      <c r="D108" s="73">
        <v>7</v>
      </c>
      <c r="E108" s="73" t="s">
        <v>22</v>
      </c>
      <c r="F108" s="73">
        <f>60+42+150+120+30+27+75</f>
        <v>504</v>
      </c>
      <c r="G108" s="73" t="s">
        <v>13</v>
      </c>
      <c r="H108" s="68" t="s">
        <v>63</v>
      </c>
    </row>
    <row r="109" spans="2:8" ht="15.75" thickTop="1" thickBot="1" x14ac:dyDescent="0.25">
      <c r="B109" s="68">
        <v>13</v>
      </c>
      <c r="C109" s="69" t="s">
        <v>7</v>
      </c>
      <c r="D109" s="69"/>
      <c r="E109" s="73" t="s">
        <v>56</v>
      </c>
      <c r="F109" s="73" t="s">
        <v>56</v>
      </c>
      <c r="G109" s="73" t="s">
        <v>56</v>
      </c>
      <c r="H109" s="73" t="s">
        <v>56</v>
      </c>
    </row>
    <row r="110" spans="2:8" ht="15.75" thickTop="1" thickBot="1" x14ac:dyDescent="0.25">
      <c r="B110" s="89" t="s">
        <v>4</v>
      </c>
      <c r="C110" s="90"/>
      <c r="D110" s="31">
        <f>SUM(D97:D109)</f>
        <v>23</v>
      </c>
      <c r="E110" s="66" t="s">
        <v>20</v>
      </c>
      <c r="F110" s="32" t="s">
        <v>20</v>
      </c>
      <c r="G110" s="66" t="s">
        <v>20</v>
      </c>
      <c r="H110" s="33" t="s">
        <v>20</v>
      </c>
    </row>
    <row r="111" spans="2:8" ht="15.75" thickTop="1" thickBot="1" x14ac:dyDescent="0.25">
      <c r="C111" s="7"/>
    </row>
    <row r="112" spans="2:8" ht="15" thickTop="1" x14ac:dyDescent="0.2">
      <c r="B112" s="91" t="s">
        <v>34</v>
      </c>
      <c r="C112" s="92"/>
      <c r="D112" s="93"/>
      <c r="E112" s="5"/>
      <c r="F112" s="5"/>
      <c r="G112" s="5"/>
      <c r="H112" s="5"/>
    </row>
    <row r="113" spans="2:8" ht="15" thickBot="1" x14ac:dyDescent="0.25">
      <c r="B113" s="133" t="s">
        <v>75</v>
      </c>
      <c r="C113" s="134"/>
      <c r="D113" s="135"/>
      <c r="E113" s="6"/>
      <c r="F113" s="6"/>
      <c r="G113" s="6"/>
      <c r="H113" s="6"/>
    </row>
    <row r="114" spans="2:8" ht="30" thickTop="1" thickBot="1" x14ac:dyDescent="0.25">
      <c r="B114" s="36" t="s">
        <v>1</v>
      </c>
      <c r="C114" s="8" t="s">
        <v>30</v>
      </c>
      <c r="D114" s="9" t="s">
        <v>32</v>
      </c>
      <c r="E114" s="3"/>
      <c r="F114" s="3"/>
      <c r="G114" s="3"/>
      <c r="H114" s="3"/>
    </row>
    <row r="115" spans="2:8" ht="15.75" thickTop="1" thickBot="1" x14ac:dyDescent="0.25">
      <c r="B115" s="37">
        <v>1</v>
      </c>
      <c r="C115" s="11" t="s">
        <v>18</v>
      </c>
      <c r="D115" s="41">
        <f>+D21+D22+D47+D72+D97</f>
        <v>4</v>
      </c>
      <c r="E115" s="4"/>
      <c r="F115" s="2"/>
      <c r="G115" s="2"/>
      <c r="H115" s="2"/>
    </row>
    <row r="116" spans="2:8" ht="15.75" thickTop="1" thickBot="1" x14ac:dyDescent="0.25">
      <c r="B116" s="38">
        <v>2</v>
      </c>
      <c r="C116" s="10" t="s">
        <v>9</v>
      </c>
      <c r="D116" s="42">
        <f>+D23+D24+D25+D26+D27+D48+D49+D50+D51+D52+D73+D74+D75+D76+D98+D99+D100</f>
        <v>27</v>
      </c>
      <c r="E116" s="4"/>
      <c r="F116" s="2"/>
      <c r="G116" s="2"/>
      <c r="H116" s="2"/>
    </row>
    <row r="117" spans="2:8" ht="15.75" thickTop="1" thickBot="1" x14ac:dyDescent="0.25">
      <c r="B117" s="39">
        <v>3</v>
      </c>
      <c r="C117" s="12" t="s">
        <v>8</v>
      </c>
      <c r="D117" s="43">
        <v>0</v>
      </c>
      <c r="E117" s="65"/>
      <c r="F117" s="2"/>
      <c r="G117" s="2"/>
      <c r="H117" s="2"/>
    </row>
    <row r="118" spans="2:8" ht="15.75" thickTop="1" thickBot="1" x14ac:dyDescent="0.25">
      <c r="B118" s="39">
        <v>4</v>
      </c>
      <c r="C118" s="12" t="s">
        <v>11</v>
      </c>
      <c r="D118" s="43">
        <f>+D29+D30+D31+D54+D55+D56+D57+D78+D79+D80+D81+D102+D103+D104+D105</f>
        <v>55</v>
      </c>
      <c r="E118" s="65"/>
      <c r="F118" s="2"/>
      <c r="G118" s="2"/>
      <c r="H118" s="2"/>
    </row>
    <row r="119" spans="2:8" ht="15.75" thickTop="1" thickBot="1" x14ac:dyDescent="0.25">
      <c r="B119" s="37">
        <v>5</v>
      </c>
      <c r="C119" s="11" t="s">
        <v>12</v>
      </c>
      <c r="D119" s="44">
        <f>+D32+D33+D34+D35+D36+D58+D59+D82+D83+D84+D85+D86+D87+D106+D107</f>
        <v>19</v>
      </c>
      <c r="E119" s="65"/>
      <c r="F119" s="2"/>
      <c r="G119" s="2"/>
      <c r="H119" s="2"/>
    </row>
    <row r="120" spans="2:8" ht="15.75" thickTop="1" thickBot="1" x14ac:dyDescent="0.25">
      <c r="B120" s="37">
        <v>6</v>
      </c>
      <c r="C120" s="13" t="s">
        <v>31</v>
      </c>
      <c r="D120" s="45">
        <f>+D37+D60+D88+D108</f>
        <v>20</v>
      </c>
      <c r="E120" s="65"/>
      <c r="F120" s="2"/>
      <c r="G120" s="2"/>
      <c r="H120" s="2"/>
    </row>
    <row r="121" spans="2:8" ht="15.75" thickTop="1" thickBot="1" x14ac:dyDescent="0.25">
      <c r="B121" s="40">
        <v>7</v>
      </c>
      <c r="C121" s="13" t="s">
        <v>7</v>
      </c>
      <c r="D121" s="45">
        <f>+D38+D39+D61+D62+D63+D64+D89+D109</f>
        <v>13</v>
      </c>
      <c r="E121" s="65"/>
      <c r="F121" s="2"/>
      <c r="G121" s="2"/>
      <c r="H121" s="2"/>
    </row>
    <row r="122" spans="2:8" ht="15.75" thickTop="1" thickBot="1" x14ac:dyDescent="0.25">
      <c r="B122" s="127" t="s">
        <v>35</v>
      </c>
      <c r="C122" s="128"/>
      <c r="D122" s="46">
        <f>SUM(D115:D121)</f>
        <v>138</v>
      </c>
      <c r="E122" s="65"/>
      <c r="F122" s="2"/>
      <c r="G122" s="2"/>
      <c r="H122" s="2"/>
    </row>
    <row r="123" spans="2:8" ht="15" thickTop="1" x14ac:dyDescent="0.2"/>
  </sheetData>
  <mergeCells count="54">
    <mergeCell ref="B122:C122"/>
    <mergeCell ref="F95:F96"/>
    <mergeCell ref="G95:G96"/>
    <mergeCell ref="H95:H96"/>
    <mergeCell ref="C98:C100"/>
    <mergeCell ref="C102:C105"/>
    <mergeCell ref="B113:D113"/>
    <mergeCell ref="B2:H2"/>
    <mergeCell ref="B3:H3"/>
    <mergeCell ref="B4:H4"/>
    <mergeCell ref="B7:C7"/>
    <mergeCell ref="B6:C6"/>
    <mergeCell ref="B8:C8"/>
    <mergeCell ref="B9:C9"/>
    <mergeCell ref="B10:C10"/>
    <mergeCell ref="B14:H14"/>
    <mergeCell ref="D16:E16"/>
    <mergeCell ref="B19:B20"/>
    <mergeCell ref="C19:C20"/>
    <mergeCell ref="D67:E67"/>
    <mergeCell ref="B70:B71"/>
    <mergeCell ref="C70:C71"/>
    <mergeCell ref="C61:C64"/>
    <mergeCell ref="B65:C65"/>
    <mergeCell ref="C32:C36"/>
    <mergeCell ref="C38:C39"/>
    <mergeCell ref="B40:C40"/>
    <mergeCell ref="B45:B46"/>
    <mergeCell ref="C45:C46"/>
    <mergeCell ref="C48:C52"/>
    <mergeCell ref="C54:C57"/>
    <mergeCell ref="C58:C59"/>
    <mergeCell ref="D42:E42"/>
    <mergeCell ref="F19:F20"/>
    <mergeCell ref="G19:G20"/>
    <mergeCell ref="C21:C22"/>
    <mergeCell ref="C23:C27"/>
    <mergeCell ref="C29:C31"/>
    <mergeCell ref="F45:F46"/>
    <mergeCell ref="G45:G46"/>
    <mergeCell ref="C106:C107"/>
    <mergeCell ref="B110:C110"/>
    <mergeCell ref="B112:D112"/>
    <mergeCell ref="F70:F71"/>
    <mergeCell ref="G70:G71"/>
    <mergeCell ref="C73:C76"/>
    <mergeCell ref="C78:C81"/>
    <mergeCell ref="C82:C87"/>
    <mergeCell ref="B90:C90"/>
    <mergeCell ref="D92:E92"/>
    <mergeCell ref="B95:B96"/>
    <mergeCell ref="C95:C96"/>
    <mergeCell ref="D95:D96"/>
    <mergeCell ref="E95:E96"/>
  </mergeCells>
  <pageMargins left="0.70866141732283472" right="0.70866141732283472" top="0.74803149606299213" bottom="0.74803149606299213" header="0.31496062992125984" footer="0.31496062992125984"/>
  <pageSetup scale="72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25"/>
  <sheetViews>
    <sheetView showGridLines="0" tabSelected="1" topLeftCell="C1" workbookViewId="0">
      <selection activeCell="H7" sqref="H7"/>
    </sheetView>
  </sheetViews>
  <sheetFormatPr baseColWidth="10" defaultRowHeight="14.25" x14ac:dyDescent="0.2"/>
  <cols>
    <col min="1" max="1" width="3.875" customWidth="1"/>
    <col min="2" max="2" width="4.5" customWidth="1"/>
    <col min="3" max="3" width="22.75" customWidth="1"/>
    <col min="4" max="4" width="18.375" customWidth="1"/>
    <col min="5" max="5" width="16.375" customWidth="1"/>
    <col min="6" max="6" width="16.75" customWidth="1"/>
    <col min="8" max="8" width="14.875" customWidth="1"/>
  </cols>
  <sheetData>
    <row r="1" spans="2:8" ht="15" thickBot="1" x14ac:dyDescent="0.25"/>
    <row r="2" spans="2:8" ht="15.75" x14ac:dyDescent="0.2">
      <c r="B2" s="113" t="s">
        <v>40</v>
      </c>
      <c r="C2" s="114"/>
      <c r="D2" s="114"/>
      <c r="E2" s="114"/>
      <c r="F2" s="114"/>
      <c r="G2" s="115"/>
      <c r="H2" s="58"/>
    </row>
    <row r="3" spans="2:8" ht="15" x14ac:dyDescent="0.25">
      <c r="B3" s="116" t="s">
        <v>76</v>
      </c>
      <c r="C3" s="117"/>
      <c r="D3" s="117"/>
      <c r="E3" s="117"/>
      <c r="F3" s="117"/>
      <c r="G3" s="118"/>
      <c r="H3" s="59"/>
    </row>
    <row r="4" spans="2:8" ht="15" x14ac:dyDescent="0.25">
      <c r="B4" s="116" t="s">
        <v>78</v>
      </c>
      <c r="C4" s="117"/>
      <c r="D4" s="117"/>
      <c r="E4" s="117"/>
      <c r="F4" s="117"/>
      <c r="G4" s="118"/>
      <c r="H4" s="59"/>
    </row>
    <row r="5" spans="2:8" ht="15" x14ac:dyDescent="0.25">
      <c r="B5" s="51"/>
      <c r="C5" s="52"/>
      <c r="D5" s="50"/>
      <c r="E5" s="60"/>
      <c r="F5" s="49"/>
      <c r="G5" s="61"/>
      <c r="H5" s="48"/>
    </row>
    <row r="6" spans="2:8" ht="15" x14ac:dyDescent="0.25">
      <c r="B6" s="111" t="s">
        <v>41</v>
      </c>
      <c r="C6" s="112"/>
      <c r="D6" s="50" t="s">
        <v>17</v>
      </c>
      <c r="E6" s="60"/>
      <c r="F6" s="49"/>
      <c r="G6" s="61"/>
      <c r="H6" s="48"/>
    </row>
    <row r="7" spans="2:8" ht="15" x14ac:dyDescent="0.25">
      <c r="B7" s="111" t="s">
        <v>42</v>
      </c>
      <c r="C7" s="112"/>
      <c r="D7" s="50" t="s">
        <v>17</v>
      </c>
      <c r="E7" s="60"/>
      <c r="F7" s="49"/>
      <c r="G7" s="61"/>
      <c r="H7" s="48"/>
    </row>
    <row r="8" spans="2:8" ht="15" x14ac:dyDescent="0.25">
      <c r="B8" s="111" t="s">
        <v>43</v>
      </c>
      <c r="C8" s="112"/>
      <c r="D8" s="50" t="s">
        <v>79</v>
      </c>
      <c r="E8" s="60"/>
      <c r="F8" s="49"/>
      <c r="G8" s="61"/>
      <c r="H8" s="48"/>
    </row>
    <row r="9" spans="2:8" ht="15" x14ac:dyDescent="0.25">
      <c r="B9" s="111" t="s">
        <v>44</v>
      </c>
      <c r="C9" s="112"/>
      <c r="D9" s="50" t="s">
        <v>110</v>
      </c>
      <c r="E9" s="60"/>
      <c r="F9" s="49"/>
      <c r="G9" s="61"/>
      <c r="H9" s="48"/>
    </row>
    <row r="10" spans="2:8" ht="15" x14ac:dyDescent="0.25">
      <c r="B10" s="111" t="s">
        <v>45</v>
      </c>
      <c r="C10" s="112"/>
      <c r="D10" s="50" t="s">
        <v>77</v>
      </c>
      <c r="E10" s="60"/>
      <c r="F10" s="49"/>
      <c r="G10" s="61"/>
      <c r="H10" s="48"/>
    </row>
    <row r="11" spans="2:8" ht="15" thickBot="1" x14ac:dyDescent="0.25">
      <c r="B11" s="53"/>
      <c r="C11" s="62"/>
      <c r="D11" s="62"/>
      <c r="E11" s="62"/>
      <c r="F11" s="54"/>
      <c r="G11" s="63"/>
      <c r="H11" s="48"/>
    </row>
    <row r="13" spans="2:8" x14ac:dyDescent="0.2">
      <c r="B13" s="136" t="s">
        <v>17</v>
      </c>
      <c r="C13" s="136"/>
      <c r="D13" s="136"/>
      <c r="E13" s="136"/>
      <c r="F13" s="136"/>
      <c r="G13" s="136"/>
      <c r="H13" s="136"/>
    </row>
    <row r="14" spans="2:8" x14ac:dyDescent="0.2">
      <c r="B14" s="34"/>
      <c r="C14" s="2"/>
      <c r="D14" s="2"/>
      <c r="E14" s="2"/>
      <c r="F14" s="2"/>
      <c r="G14" s="2"/>
      <c r="H14" s="2"/>
    </row>
    <row r="15" spans="2:8" ht="15" thickBot="1" x14ac:dyDescent="0.25">
      <c r="B15" s="108" t="s">
        <v>16</v>
      </c>
      <c r="C15" s="108"/>
      <c r="D15" s="108"/>
      <c r="E15" s="108"/>
      <c r="F15" s="108"/>
      <c r="G15" s="108"/>
      <c r="H15" s="108"/>
    </row>
    <row r="16" spans="2:8" ht="15.75" thickTop="1" thickBot="1" x14ac:dyDescent="0.25">
      <c r="B16" s="35"/>
      <c r="C16" s="14"/>
      <c r="D16" s="14"/>
      <c r="E16" s="14"/>
      <c r="F16" s="14"/>
      <c r="G16" s="14"/>
      <c r="H16" s="14"/>
    </row>
    <row r="17" spans="2:20" ht="15.75" thickTop="1" thickBot="1" x14ac:dyDescent="0.25">
      <c r="B17" s="26"/>
      <c r="C17" s="16" t="s">
        <v>0</v>
      </c>
      <c r="D17" s="110">
        <v>44562</v>
      </c>
      <c r="E17" s="108"/>
      <c r="F17" s="15"/>
      <c r="G17" s="15"/>
      <c r="H17" s="15"/>
    </row>
    <row r="18" spans="2:20" ht="15.75" thickTop="1" thickBot="1" x14ac:dyDescent="0.25">
      <c r="B18" s="26"/>
      <c r="C18" s="15"/>
      <c r="D18" s="15"/>
      <c r="E18" s="15"/>
      <c r="F18" s="15"/>
      <c r="G18" s="15"/>
      <c r="H18" s="15"/>
    </row>
    <row r="19" spans="2:20" ht="15.75" thickTop="1" thickBot="1" x14ac:dyDescent="0.25">
      <c r="B19" s="26"/>
      <c r="C19" s="15"/>
      <c r="D19" s="15"/>
      <c r="E19" s="15"/>
      <c r="F19" s="15"/>
      <c r="G19" s="15"/>
      <c r="H19" s="15"/>
    </row>
    <row r="20" spans="2:20" ht="15.75" thickTop="1" thickBot="1" x14ac:dyDescent="0.25">
      <c r="B20" s="100" t="s">
        <v>1</v>
      </c>
      <c r="C20" s="86" t="s">
        <v>2</v>
      </c>
      <c r="D20" s="18" t="s">
        <v>25</v>
      </c>
      <c r="E20" s="19" t="s">
        <v>26</v>
      </c>
      <c r="F20" s="85" t="s">
        <v>15</v>
      </c>
      <c r="G20" s="86" t="s">
        <v>6</v>
      </c>
      <c r="H20" s="18" t="s">
        <v>14</v>
      </c>
      <c r="K20" s="137" t="s">
        <v>80</v>
      </c>
      <c r="L20" s="137"/>
      <c r="M20" s="137"/>
    </row>
    <row r="21" spans="2:20" ht="15.75" thickTop="1" thickBot="1" x14ac:dyDescent="0.25">
      <c r="B21" s="100"/>
      <c r="C21" s="86"/>
      <c r="D21" s="20" t="s">
        <v>27</v>
      </c>
      <c r="E21" s="20" t="s">
        <v>28</v>
      </c>
      <c r="F21" s="85"/>
      <c r="G21" s="86"/>
      <c r="H21" s="20" t="s">
        <v>3</v>
      </c>
      <c r="K21" s="137"/>
      <c r="L21" s="137"/>
      <c r="M21" s="137"/>
    </row>
    <row r="22" spans="2:20" ht="15.75" thickTop="1" thickBot="1" x14ac:dyDescent="0.25">
      <c r="B22" s="138">
        <v>1</v>
      </c>
      <c r="C22" s="139" t="s">
        <v>18</v>
      </c>
      <c r="D22" s="140"/>
      <c r="E22" s="138" t="s">
        <v>37</v>
      </c>
      <c r="F22" s="141">
        <v>160</v>
      </c>
      <c r="G22" s="138" t="s">
        <v>10</v>
      </c>
      <c r="H22" s="138" t="s">
        <v>19</v>
      </c>
      <c r="I22" s="1"/>
      <c r="K22" s="137"/>
      <c r="L22" s="137"/>
      <c r="M22" s="137"/>
    </row>
    <row r="23" spans="2:20" ht="15.75" thickTop="1" thickBot="1" x14ac:dyDescent="0.25">
      <c r="B23" s="138">
        <v>2</v>
      </c>
      <c r="C23" s="142"/>
      <c r="D23" s="140"/>
      <c r="E23" s="138" t="s">
        <v>49</v>
      </c>
      <c r="F23" s="141">
        <v>4000</v>
      </c>
      <c r="G23" s="138" t="s">
        <v>10</v>
      </c>
      <c r="H23" s="138" t="s">
        <v>36</v>
      </c>
      <c r="I23" s="1"/>
      <c r="K23" s="137"/>
      <c r="L23" s="137"/>
      <c r="M23" s="137"/>
      <c r="N23" s="143" t="s">
        <v>81</v>
      </c>
      <c r="O23" s="144"/>
      <c r="P23" s="144"/>
      <c r="Q23" s="144"/>
      <c r="R23" s="144"/>
      <c r="S23" s="144"/>
      <c r="T23" s="145"/>
    </row>
    <row r="24" spans="2:20" ht="15.75" thickTop="1" thickBot="1" x14ac:dyDescent="0.25">
      <c r="B24" s="138">
        <v>3</v>
      </c>
      <c r="C24" s="146"/>
      <c r="D24" s="140"/>
      <c r="E24" s="138" t="s">
        <v>29</v>
      </c>
      <c r="F24" s="141">
        <v>400</v>
      </c>
      <c r="G24" s="138" t="s">
        <v>10</v>
      </c>
      <c r="H24" s="138" t="s">
        <v>55</v>
      </c>
      <c r="I24" s="1"/>
      <c r="K24" s="147" t="s">
        <v>82</v>
      </c>
      <c r="L24" s="147"/>
      <c r="M24" s="147"/>
      <c r="N24" s="148" t="s">
        <v>18</v>
      </c>
      <c r="O24" s="149" t="s">
        <v>9</v>
      </c>
      <c r="P24" s="149" t="s">
        <v>8</v>
      </c>
      <c r="Q24" s="149" t="s">
        <v>11</v>
      </c>
      <c r="R24" s="150" t="s">
        <v>12</v>
      </c>
      <c r="S24" s="149" t="s">
        <v>5</v>
      </c>
      <c r="T24" s="149" t="s">
        <v>7</v>
      </c>
    </row>
    <row r="25" spans="2:20" ht="15.75" thickTop="1" thickBot="1" x14ac:dyDescent="0.25">
      <c r="B25" s="138">
        <v>4</v>
      </c>
      <c r="C25" s="151" t="s">
        <v>9</v>
      </c>
      <c r="D25" s="152">
        <v>1</v>
      </c>
      <c r="E25" s="153" t="s">
        <v>22</v>
      </c>
      <c r="F25" s="153">
        <v>96</v>
      </c>
      <c r="G25" s="153" t="s">
        <v>13</v>
      </c>
      <c r="H25" s="153" t="s">
        <v>54</v>
      </c>
      <c r="K25" s="147" t="s">
        <v>83</v>
      </c>
      <c r="L25" s="147"/>
      <c r="M25" s="154" t="s">
        <v>84</v>
      </c>
      <c r="N25" s="155"/>
      <c r="O25" s="156"/>
      <c r="P25" s="156"/>
      <c r="Q25" s="156"/>
      <c r="R25" s="157"/>
      <c r="S25" s="156"/>
      <c r="T25" s="156"/>
    </row>
    <row r="26" spans="2:20" ht="15.75" thickTop="1" thickBot="1" x14ac:dyDescent="0.25">
      <c r="B26" s="138">
        <v>3</v>
      </c>
      <c r="C26" s="139" t="s">
        <v>8</v>
      </c>
      <c r="D26" s="152">
        <v>1</v>
      </c>
      <c r="E26" s="153" t="s">
        <v>49</v>
      </c>
      <c r="F26" s="153">
        <v>4000</v>
      </c>
      <c r="G26" s="153" t="s">
        <v>10</v>
      </c>
      <c r="H26" s="153" t="s">
        <v>19</v>
      </c>
      <c r="K26" s="147" t="s">
        <v>85</v>
      </c>
      <c r="L26" s="147"/>
      <c r="M26" s="137">
        <f>SUM(N26:T27)</f>
        <v>4</v>
      </c>
      <c r="N26" s="158"/>
      <c r="O26" s="158">
        <v>4</v>
      </c>
      <c r="P26" s="158">
        <v>0</v>
      </c>
      <c r="Q26" s="158">
        <v>0</v>
      </c>
      <c r="R26" s="158">
        <v>0</v>
      </c>
      <c r="S26" s="158">
        <v>0</v>
      </c>
      <c r="T26" s="158"/>
    </row>
    <row r="27" spans="2:20" ht="15.75" thickTop="1" thickBot="1" x14ac:dyDescent="0.25">
      <c r="B27" s="138"/>
      <c r="C27" s="146"/>
      <c r="D27" s="152">
        <v>1</v>
      </c>
      <c r="E27" s="153" t="s">
        <v>38</v>
      </c>
      <c r="F27" s="153">
        <v>120</v>
      </c>
      <c r="G27" s="153" t="s">
        <v>10</v>
      </c>
      <c r="H27" s="153" t="s">
        <v>19</v>
      </c>
      <c r="K27" s="147"/>
      <c r="L27" s="147"/>
      <c r="M27" s="137"/>
      <c r="N27" s="158"/>
      <c r="O27" s="158"/>
      <c r="P27" s="158"/>
      <c r="Q27" s="158"/>
      <c r="R27" s="158"/>
      <c r="S27" s="158"/>
      <c r="T27" s="158"/>
    </row>
    <row r="28" spans="2:20" ht="15.75" thickTop="1" thickBot="1" x14ac:dyDescent="0.25">
      <c r="B28" s="138">
        <v>4</v>
      </c>
      <c r="C28" s="139" t="s">
        <v>11</v>
      </c>
      <c r="D28" s="152">
        <v>1</v>
      </c>
      <c r="E28" s="153" t="s">
        <v>22</v>
      </c>
      <c r="F28" s="153">
        <v>129</v>
      </c>
      <c r="G28" s="153" t="s">
        <v>10</v>
      </c>
      <c r="H28" s="153" t="s">
        <v>54</v>
      </c>
      <c r="K28" s="137" t="s">
        <v>86</v>
      </c>
      <c r="L28" s="137"/>
      <c r="M28" s="137">
        <f>SUM(N28:T29)</f>
        <v>30</v>
      </c>
      <c r="N28" s="158"/>
      <c r="O28" s="158">
        <v>15</v>
      </c>
      <c r="P28" s="158">
        <v>0</v>
      </c>
      <c r="Q28" s="158">
        <v>9</v>
      </c>
      <c r="R28" s="158">
        <v>2</v>
      </c>
      <c r="S28" s="158">
        <v>4</v>
      </c>
      <c r="T28" s="158"/>
    </row>
    <row r="29" spans="2:20" ht="15.75" thickTop="1" thickBot="1" x14ac:dyDescent="0.25">
      <c r="B29" s="138"/>
      <c r="C29" s="146"/>
      <c r="D29" s="152">
        <v>2</v>
      </c>
      <c r="E29" s="153" t="s">
        <v>37</v>
      </c>
      <c r="F29" s="153">
        <v>320</v>
      </c>
      <c r="G29" s="153" t="s">
        <v>10</v>
      </c>
      <c r="H29" s="153" t="s">
        <v>87</v>
      </c>
      <c r="K29" s="137"/>
      <c r="L29" s="137"/>
      <c r="M29" s="137"/>
      <c r="N29" s="158"/>
      <c r="O29" s="158"/>
      <c r="P29" s="158"/>
      <c r="Q29" s="158"/>
      <c r="R29" s="158"/>
      <c r="S29" s="158"/>
      <c r="T29" s="158"/>
    </row>
    <row r="30" spans="2:20" ht="15.75" thickTop="1" thickBot="1" x14ac:dyDescent="0.25">
      <c r="B30" s="138">
        <v>5</v>
      </c>
      <c r="C30" s="146" t="s">
        <v>12</v>
      </c>
      <c r="D30" s="152">
        <v>1</v>
      </c>
      <c r="E30" s="153" t="s">
        <v>29</v>
      </c>
      <c r="F30" s="153">
        <v>150</v>
      </c>
      <c r="G30" s="153" t="s">
        <v>10</v>
      </c>
      <c r="H30" s="153" t="s">
        <v>19</v>
      </c>
      <c r="K30" s="137" t="s">
        <v>88</v>
      </c>
      <c r="L30" s="137"/>
      <c r="M30" s="159">
        <f>SUM(N30:T32)</f>
        <v>21</v>
      </c>
      <c r="N30" s="158"/>
      <c r="O30" s="158">
        <v>7</v>
      </c>
      <c r="P30" s="158">
        <v>0</v>
      </c>
      <c r="Q30" s="158">
        <v>3</v>
      </c>
      <c r="R30" s="158">
        <v>5</v>
      </c>
      <c r="S30" s="158">
        <v>6</v>
      </c>
      <c r="T30" s="158"/>
    </row>
    <row r="31" spans="2:20" ht="15.75" thickTop="1" thickBot="1" x14ac:dyDescent="0.25">
      <c r="B31" s="138"/>
      <c r="C31" s="146"/>
      <c r="D31" s="152">
        <v>1</v>
      </c>
      <c r="E31" s="153" t="s">
        <v>21</v>
      </c>
      <c r="F31" s="153">
        <v>200</v>
      </c>
      <c r="G31" s="153" t="s">
        <v>10</v>
      </c>
      <c r="H31" s="153" t="s">
        <v>19</v>
      </c>
      <c r="K31" s="137"/>
      <c r="L31" s="137"/>
      <c r="M31" s="160"/>
      <c r="N31" s="158"/>
      <c r="O31" s="158"/>
      <c r="P31" s="158"/>
      <c r="Q31" s="158"/>
      <c r="R31" s="158"/>
      <c r="S31" s="158"/>
      <c r="T31" s="158"/>
    </row>
    <row r="32" spans="2:20" ht="15.75" thickTop="1" thickBot="1" x14ac:dyDescent="0.25">
      <c r="B32" s="138"/>
      <c r="C32" s="146"/>
      <c r="D32" s="152">
        <v>1</v>
      </c>
      <c r="E32" s="153" t="s">
        <v>89</v>
      </c>
      <c r="F32" s="153">
        <v>25</v>
      </c>
      <c r="G32" s="153" t="s">
        <v>10</v>
      </c>
      <c r="H32" s="153" t="s">
        <v>19</v>
      </c>
      <c r="K32" s="137"/>
      <c r="L32" s="137"/>
      <c r="M32" s="161"/>
      <c r="N32" s="158"/>
      <c r="O32" s="158"/>
      <c r="P32" s="158"/>
      <c r="Q32" s="158"/>
      <c r="R32" s="158"/>
      <c r="S32" s="158"/>
      <c r="T32" s="158"/>
    </row>
    <row r="33" spans="2:20" ht="15.75" thickTop="1" thickBot="1" x14ac:dyDescent="0.25">
      <c r="B33" s="138">
        <v>6</v>
      </c>
      <c r="C33" s="162"/>
      <c r="D33" s="152">
        <v>1</v>
      </c>
      <c r="E33" s="153" t="s">
        <v>90</v>
      </c>
      <c r="F33" s="153">
        <v>600</v>
      </c>
      <c r="G33" s="153" t="s">
        <v>10</v>
      </c>
      <c r="H33" s="153" t="s">
        <v>19</v>
      </c>
    </row>
    <row r="34" spans="2:20" ht="15.75" thickTop="1" thickBot="1" x14ac:dyDescent="0.25">
      <c r="B34" s="138">
        <v>7</v>
      </c>
      <c r="C34" s="153" t="s">
        <v>5</v>
      </c>
      <c r="D34" s="152">
        <v>2</v>
      </c>
      <c r="E34" s="153" t="s">
        <v>22</v>
      </c>
      <c r="F34" s="153">
        <v>60</v>
      </c>
      <c r="G34" s="153" t="s">
        <v>13</v>
      </c>
      <c r="H34" s="153" t="s">
        <v>91</v>
      </c>
    </row>
    <row r="35" spans="2:20" ht="15.75" thickTop="1" thickBot="1" x14ac:dyDescent="0.25">
      <c r="B35" s="138"/>
      <c r="C35" s="163" t="s">
        <v>7</v>
      </c>
      <c r="D35" s="152">
        <v>1</v>
      </c>
      <c r="E35" s="153" t="s">
        <v>21</v>
      </c>
      <c r="F35" s="153">
        <v>1800</v>
      </c>
      <c r="G35" s="153" t="s">
        <v>10</v>
      </c>
      <c r="H35" s="153" t="s">
        <v>92</v>
      </c>
    </row>
    <row r="36" spans="2:20" ht="15.75" thickTop="1" thickBot="1" x14ac:dyDescent="0.25">
      <c r="B36" s="108" t="s">
        <v>4</v>
      </c>
      <c r="C36" s="108"/>
      <c r="D36" s="83">
        <f>SUM(D22:D35)</f>
        <v>13</v>
      </c>
      <c r="E36" s="83" t="s">
        <v>20</v>
      </c>
      <c r="F36" s="17" t="s">
        <v>20</v>
      </c>
      <c r="G36" s="83" t="s">
        <v>20</v>
      </c>
      <c r="H36" s="83" t="s">
        <v>20</v>
      </c>
    </row>
    <row r="37" spans="2:20" ht="15" thickTop="1" x14ac:dyDescent="0.2">
      <c r="B37" s="34"/>
      <c r="C37" s="2"/>
      <c r="D37" s="2"/>
      <c r="E37" s="2"/>
      <c r="F37" s="2"/>
      <c r="G37" s="2"/>
      <c r="H37" s="2"/>
    </row>
    <row r="38" spans="2:20" ht="15" thickBot="1" x14ac:dyDescent="0.25">
      <c r="B38" s="26"/>
      <c r="C38" s="16" t="s">
        <v>0</v>
      </c>
      <c r="D38" s="110">
        <v>44593</v>
      </c>
      <c r="E38" s="108"/>
      <c r="F38" s="15"/>
      <c r="G38" s="15"/>
      <c r="H38" s="15"/>
    </row>
    <row r="39" spans="2:20" ht="15.75" thickTop="1" thickBot="1" x14ac:dyDescent="0.25">
      <c r="B39" s="26"/>
      <c r="C39" s="15"/>
      <c r="D39" s="15"/>
      <c r="E39" s="15"/>
      <c r="F39" s="15"/>
      <c r="G39" s="15"/>
      <c r="H39" s="15"/>
    </row>
    <row r="40" spans="2:20" ht="15.75" thickTop="1" thickBot="1" x14ac:dyDescent="0.25">
      <c r="B40" s="26"/>
      <c r="C40" s="15"/>
      <c r="D40" s="15"/>
      <c r="E40" s="15"/>
      <c r="F40" s="15"/>
      <c r="G40" s="15"/>
      <c r="H40" s="15"/>
    </row>
    <row r="41" spans="2:20" ht="15.75" thickTop="1" thickBot="1" x14ac:dyDescent="0.25">
      <c r="B41" s="100" t="s">
        <v>1</v>
      </c>
      <c r="C41" s="86" t="s">
        <v>2</v>
      </c>
      <c r="D41" s="18" t="s">
        <v>25</v>
      </c>
      <c r="E41" s="21" t="s">
        <v>26</v>
      </c>
      <c r="F41" s="85" t="s">
        <v>15</v>
      </c>
      <c r="G41" s="86" t="s">
        <v>6</v>
      </c>
      <c r="H41" s="18" t="s">
        <v>14</v>
      </c>
      <c r="K41" s="137" t="s">
        <v>80</v>
      </c>
      <c r="L41" s="137"/>
      <c r="M41" s="137"/>
    </row>
    <row r="42" spans="2:20" ht="15.75" thickTop="1" thickBot="1" x14ac:dyDescent="0.25">
      <c r="B42" s="100"/>
      <c r="C42" s="86"/>
      <c r="D42" s="20" t="s">
        <v>27</v>
      </c>
      <c r="E42" s="20" t="s">
        <v>28</v>
      </c>
      <c r="F42" s="85"/>
      <c r="G42" s="86"/>
      <c r="H42" s="20" t="s">
        <v>3</v>
      </c>
      <c r="K42" s="137"/>
      <c r="L42" s="137"/>
      <c r="M42" s="137"/>
    </row>
    <row r="43" spans="2:20" ht="15.75" thickTop="1" thickBot="1" x14ac:dyDescent="0.25">
      <c r="B43" s="164">
        <v>1</v>
      </c>
      <c r="C43" s="165" t="s">
        <v>18</v>
      </c>
      <c r="D43" s="166">
        <v>1</v>
      </c>
      <c r="E43" s="166" t="s">
        <v>37</v>
      </c>
      <c r="F43" s="166">
        <v>800</v>
      </c>
      <c r="G43" s="166" t="s">
        <v>10</v>
      </c>
      <c r="H43" s="138" t="s">
        <v>36</v>
      </c>
      <c r="K43" s="137"/>
      <c r="L43" s="137"/>
      <c r="M43" s="137"/>
    </row>
    <row r="44" spans="2:20" ht="15.75" thickTop="1" thickBot="1" x14ac:dyDescent="0.25">
      <c r="B44" s="140">
        <v>2</v>
      </c>
      <c r="C44" s="167" t="s">
        <v>9</v>
      </c>
      <c r="D44" s="140">
        <v>1</v>
      </c>
      <c r="E44" s="138" t="s">
        <v>93</v>
      </c>
      <c r="F44" s="141">
        <v>520</v>
      </c>
      <c r="G44" s="138" t="s">
        <v>13</v>
      </c>
      <c r="H44" s="138" t="s">
        <v>36</v>
      </c>
      <c r="K44" s="137"/>
      <c r="L44" s="137"/>
      <c r="M44" s="137"/>
      <c r="N44" s="143" t="s">
        <v>81</v>
      </c>
      <c r="O44" s="144"/>
      <c r="P44" s="144"/>
      <c r="Q44" s="144"/>
      <c r="R44" s="144"/>
      <c r="S44" s="144"/>
      <c r="T44" s="145"/>
    </row>
    <row r="45" spans="2:20" ht="15.75" thickTop="1" thickBot="1" x14ac:dyDescent="0.25">
      <c r="B45" s="164">
        <v>3</v>
      </c>
      <c r="C45" s="168"/>
      <c r="D45" s="140">
        <v>1</v>
      </c>
      <c r="E45" s="138" t="s">
        <v>37</v>
      </c>
      <c r="F45" s="141">
        <v>300</v>
      </c>
      <c r="G45" s="138" t="s">
        <v>10</v>
      </c>
      <c r="H45" s="138" t="s">
        <v>19</v>
      </c>
      <c r="K45" s="147" t="s">
        <v>94</v>
      </c>
      <c r="L45" s="147"/>
      <c r="M45" s="147"/>
      <c r="N45" s="148" t="s">
        <v>18</v>
      </c>
      <c r="O45" s="149" t="s">
        <v>9</v>
      </c>
      <c r="P45" s="149" t="s">
        <v>8</v>
      </c>
      <c r="Q45" s="149" t="s">
        <v>11</v>
      </c>
      <c r="R45" s="150" t="s">
        <v>12</v>
      </c>
      <c r="S45" s="149" t="s">
        <v>5</v>
      </c>
      <c r="T45" s="149" t="s">
        <v>7</v>
      </c>
    </row>
    <row r="46" spans="2:20" ht="15.75" thickTop="1" thickBot="1" x14ac:dyDescent="0.25">
      <c r="B46" s="140">
        <v>4</v>
      </c>
      <c r="C46" s="169"/>
      <c r="D46" s="140">
        <v>1</v>
      </c>
      <c r="E46" s="138" t="s">
        <v>21</v>
      </c>
      <c r="F46" s="141">
        <v>270</v>
      </c>
      <c r="G46" s="138" t="s">
        <v>10</v>
      </c>
      <c r="H46" s="138" t="s">
        <v>95</v>
      </c>
      <c r="K46" s="147" t="s">
        <v>83</v>
      </c>
      <c r="L46" s="147"/>
      <c r="M46" s="154" t="s">
        <v>84</v>
      </c>
      <c r="N46" s="155"/>
      <c r="O46" s="156"/>
      <c r="P46" s="156"/>
      <c r="Q46" s="156"/>
      <c r="R46" s="157"/>
      <c r="S46" s="156"/>
      <c r="T46" s="156"/>
    </row>
    <row r="47" spans="2:20" ht="15.75" thickTop="1" thickBot="1" x14ac:dyDescent="0.25">
      <c r="B47" s="164">
        <v>5</v>
      </c>
      <c r="C47" s="170" t="s">
        <v>8</v>
      </c>
      <c r="D47" s="140">
        <v>2</v>
      </c>
      <c r="E47" s="138" t="s">
        <v>22</v>
      </c>
      <c r="F47" s="141">
        <f>226+274</f>
        <v>500</v>
      </c>
      <c r="G47" s="138" t="s">
        <v>13</v>
      </c>
      <c r="H47" s="138" t="s">
        <v>54</v>
      </c>
      <c r="K47" s="147" t="s">
        <v>85</v>
      </c>
      <c r="L47" s="147"/>
      <c r="M47" s="137">
        <f>SUM(N47:T48)</f>
        <v>33</v>
      </c>
      <c r="N47" s="171" t="s">
        <v>56</v>
      </c>
      <c r="O47" s="158">
        <v>19</v>
      </c>
      <c r="P47" s="158">
        <v>4</v>
      </c>
      <c r="Q47" s="158">
        <v>3</v>
      </c>
      <c r="R47" s="158">
        <v>3</v>
      </c>
      <c r="S47" s="171" t="s">
        <v>56</v>
      </c>
      <c r="T47" s="158">
        <v>4</v>
      </c>
    </row>
    <row r="48" spans="2:20" ht="15.75" thickTop="1" thickBot="1" x14ac:dyDescent="0.25">
      <c r="B48" s="140">
        <v>6</v>
      </c>
      <c r="C48" s="172"/>
      <c r="D48" s="140">
        <v>1</v>
      </c>
      <c r="E48" s="138" t="s">
        <v>37</v>
      </c>
      <c r="F48" s="141">
        <v>320</v>
      </c>
      <c r="G48" s="138" t="s">
        <v>10</v>
      </c>
      <c r="H48" s="138" t="s">
        <v>19</v>
      </c>
      <c r="K48" s="147"/>
      <c r="L48" s="147"/>
      <c r="M48" s="137"/>
      <c r="N48" s="158"/>
      <c r="O48" s="158"/>
      <c r="P48" s="158"/>
      <c r="Q48" s="158"/>
      <c r="R48" s="158"/>
      <c r="S48" s="158"/>
      <c r="T48" s="158"/>
    </row>
    <row r="49" spans="2:20" ht="15.75" thickTop="1" thickBot="1" x14ac:dyDescent="0.25">
      <c r="B49" s="164">
        <v>7</v>
      </c>
      <c r="C49" s="170" t="s">
        <v>11</v>
      </c>
      <c r="D49" s="140">
        <v>2</v>
      </c>
      <c r="E49" s="138" t="s">
        <v>37</v>
      </c>
      <c r="F49" s="138">
        <f>70+120</f>
        <v>190</v>
      </c>
      <c r="G49" s="138" t="s">
        <v>10</v>
      </c>
      <c r="H49" s="138" t="s">
        <v>19</v>
      </c>
      <c r="K49" s="137" t="s">
        <v>86</v>
      </c>
      <c r="L49" s="137"/>
      <c r="M49" s="137">
        <f>SUM(N49:T50)</f>
        <v>34</v>
      </c>
      <c r="N49" s="171" t="s">
        <v>56</v>
      </c>
      <c r="O49" s="158">
        <v>19</v>
      </c>
      <c r="P49" s="158">
        <v>4</v>
      </c>
      <c r="Q49" s="158">
        <v>4</v>
      </c>
      <c r="R49" s="158">
        <v>1</v>
      </c>
      <c r="S49" s="171" t="s">
        <v>56</v>
      </c>
      <c r="T49" s="158">
        <v>6</v>
      </c>
    </row>
    <row r="50" spans="2:20" ht="15.75" thickTop="1" thickBot="1" x14ac:dyDescent="0.25">
      <c r="B50" s="140">
        <v>8</v>
      </c>
      <c r="C50" s="172"/>
      <c r="D50" s="140">
        <v>3</v>
      </c>
      <c r="E50" s="138" t="s">
        <v>22</v>
      </c>
      <c r="F50" s="141">
        <f>67+117+117</f>
        <v>301</v>
      </c>
      <c r="G50" s="138" t="s">
        <v>13</v>
      </c>
      <c r="H50" s="138" t="s">
        <v>95</v>
      </c>
      <c r="K50" s="137"/>
      <c r="L50" s="137"/>
      <c r="M50" s="137"/>
      <c r="N50" s="158"/>
      <c r="O50" s="158"/>
      <c r="P50" s="158"/>
      <c r="Q50" s="158"/>
      <c r="R50" s="158"/>
      <c r="S50" s="158"/>
      <c r="T50" s="158"/>
    </row>
    <row r="51" spans="2:20" ht="15.75" thickTop="1" thickBot="1" x14ac:dyDescent="0.25">
      <c r="B51" s="164">
        <v>9</v>
      </c>
      <c r="C51" s="170" t="s">
        <v>12</v>
      </c>
      <c r="D51" s="140">
        <v>1</v>
      </c>
      <c r="E51" s="138" t="s">
        <v>37</v>
      </c>
      <c r="F51" s="141">
        <v>400</v>
      </c>
      <c r="G51" s="138" t="s">
        <v>10</v>
      </c>
      <c r="H51" s="138" t="s">
        <v>87</v>
      </c>
      <c r="K51" s="137" t="s">
        <v>88</v>
      </c>
      <c r="L51" s="137"/>
      <c r="M51" s="159">
        <f>SUM(N51:T53)</f>
        <v>15</v>
      </c>
      <c r="N51" s="158" t="s">
        <v>56</v>
      </c>
      <c r="O51" s="158">
        <v>8</v>
      </c>
      <c r="P51" s="158">
        <v>4</v>
      </c>
      <c r="Q51" s="158">
        <v>2</v>
      </c>
      <c r="R51" s="158">
        <v>1</v>
      </c>
      <c r="S51" s="158" t="s">
        <v>56</v>
      </c>
      <c r="T51" s="158">
        <v>0</v>
      </c>
    </row>
    <row r="52" spans="2:20" ht="15.75" thickTop="1" thickBot="1" x14ac:dyDescent="0.25">
      <c r="B52" s="140">
        <v>10</v>
      </c>
      <c r="C52" s="172"/>
      <c r="D52" s="140">
        <v>1</v>
      </c>
      <c r="E52" s="138" t="s">
        <v>22</v>
      </c>
      <c r="F52" s="138">
        <v>300</v>
      </c>
      <c r="G52" s="138" t="s">
        <v>13</v>
      </c>
      <c r="H52" s="138" t="s">
        <v>64</v>
      </c>
      <c r="K52" s="137"/>
      <c r="L52" s="137"/>
      <c r="M52" s="160"/>
      <c r="N52" s="158"/>
      <c r="O52" s="158"/>
      <c r="P52" s="158"/>
      <c r="Q52" s="158"/>
      <c r="R52" s="158"/>
      <c r="S52" s="158"/>
      <c r="T52" s="158"/>
    </row>
    <row r="53" spans="2:20" ht="15.75" thickTop="1" thickBot="1" x14ac:dyDescent="0.25">
      <c r="B53" s="164">
        <v>11</v>
      </c>
      <c r="C53" s="173" t="s">
        <v>5</v>
      </c>
      <c r="D53" s="166" t="s">
        <v>56</v>
      </c>
      <c r="E53" s="174" t="s">
        <v>56</v>
      </c>
      <c r="F53" s="174" t="s">
        <v>56</v>
      </c>
      <c r="G53" s="174" t="s">
        <v>56</v>
      </c>
      <c r="H53" s="174" t="s">
        <v>56</v>
      </c>
      <c r="K53" s="137"/>
      <c r="L53" s="137"/>
      <c r="M53" s="161"/>
      <c r="N53" s="158"/>
      <c r="O53" s="158"/>
      <c r="P53" s="158"/>
      <c r="Q53" s="158"/>
      <c r="R53" s="158"/>
      <c r="S53" s="158"/>
      <c r="T53" s="158"/>
    </row>
    <row r="54" spans="2:20" ht="15.75" thickTop="1" thickBot="1" x14ac:dyDescent="0.25">
      <c r="B54" s="140">
        <v>12</v>
      </c>
      <c r="C54" s="165" t="s">
        <v>7</v>
      </c>
      <c r="D54" s="140">
        <v>1</v>
      </c>
      <c r="E54" s="138" t="s">
        <v>21</v>
      </c>
      <c r="F54" s="138">
        <v>100</v>
      </c>
      <c r="G54" s="138" t="s">
        <v>10</v>
      </c>
      <c r="H54" s="138" t="s">
        <v>96</v>
      </c>
    </row>
    <row r="55" spans="2:20" ht="15.75" thickTop="1" thickBot="1" x14ac:dyDescent="0.25">
      <c r="B55" s="106" t="s">
        <v>4</v>
      </c>
      <c r="C55" s="106"/>
      <c r="D55" s="82">
        <f>SUM(D43:D54)</f>
        <v>15</v>
      </c>
      <c r="E55" s="82" t="s">
        <v>20</v>
      </c>
      <c r="F55" s="24" t="s">
        <v>20</v>
      </c>
      <c r="G55" s="82" t="s">
        <v>20</v>
      </c>
      <c r="H55" s="82" t="s">
        <v>20</v>
      </c>
    </row>
    <row r="56" spans="2:20" ht="15" thickTop="1" x14ac:dyDescent="0.2">
      <c r="B56" s="34"/>
      <c r="C56" s="22"/>
      <c r="D56" s="22"/>
      <c r="E56" s="22"/>
      <c r="F56" s="22"/>
      <c r="G56" s="22"/>
      <c r="H56" s="22"/>
    </row>
    <row r="57" spans="2:20" ht="15" thickBot="1" x14ac:dyDescent="0.25">
      <c r="B57" s="26"/>
      <c r="C57" s="25" t="s">
        <v>0</v>
      </c>
      <c r="D57" s="105">
        <v>44621</v>
      </c>
      <c r="E57" s="106"/>
      <c r="F57" s="26"/>
      <c r="G57" s="26"/>
      <c r="H57" s="26"/>
    </row>
    <row r="58" spans="2:20" ht="15.75" thickTop="1" thickBot="1" x14ac:dyDescent="0.25">
      <c r="B58" s="26"/>
      <c r="C58" s="26"/>
      <c r="D58" s="26"/>
      <c r="E58" s="26"/>
      <c r="F58" s="26"/>
      <c r="G58" s="26"/>
      <c r="H58" s="26"/>
    </row>
    <row r="59" spans="2:20" ht="15.75" thickTop="1" thickBot="1" x14ac:dyDescent="0.25">
      <c r="B59" s="26"/>
      <c r="C59" s="26"/>
      <c r="D59" s="26"/>
      <c r="E59" s="26"/>
      <c r="F59" s="26"/>
      <c r="G59" s="26"/>
      <c r="H59" s="26"/>
    </row>
    <row r="60" spans="2:20" ht="15.75" thickTop="1" thickBot="1" x14ac:dyDescent="0.25">
      <c r="B60" s="100" t="s">
        <v>1</v>
      </c>
      <c r="C60" s="100" t="s">
        <v>2</v>
      </c>
      <c r="D60" s="27" t="s">
        <v>25</v>
      </c>
      <c r="E60" s="28" t="s">
        <v>26</v>
      </c>
      <c r="F60" s="99" t="s">
        <v>15</v>
      </c>
      <c r="G60" s="100" t="s">
        <v>6</v>
      </c>
      <c r="H60" s="27" t="s">
        <v>14</v>
      </c>
      <c r="K60" s="137" t="s">
        <v>80</v>
      </c>
      <c r="L60" s="137"/>
      <c r="M60" s="137"/>
    </row>
    <row r="61" spans="2:20" ht="15.75" thickTop="1" thickBot="1" x14ac:dyDescent="0.25">
      <c r="B61" s="100"/>
      <c r="C61" s="100"/>
      <c r="D61" s="29" t="s">
        <v>27</v>
      </c>
      <c r="E61" s="29" t="s">
        <v>28</v>
      </c>
      <c r="F61" s="99"/>
      <c r="G61" s="100"/>
      <c r="H61" s="29" t="s">
        <v>3</v>
      </c>
      <c r="K61" s="137"/>
      <c r="L61" s="137"/>
      <c r="M61" s="137"/>
    </row>
    <row r="62" spans="2:20" ht="15.75" thickTop="1" thickBot="1" x14ac:dyDescent="0.25">
      <c r="B62" s="138">
        <v>1</v>
      </c>
      <c r="C62" s="170" t="s">
        <v>18</v>
      </c>
      <c r="D62" s="140">
        <v>5</v>
      </c>
      <c r="E62" s="138" t="s">
        <v>22</v>
      </c>
      <c r="F62" s="141">
        <v>3080</v>
      </c>
      <c r="G62" s="138" t="s">
        <v>13</v>
      </c>
      <c r="H62" s="138" t="s">
        <v>97</v>
      </c>
      <c r="K62" s="137"/>
      <c r="L62" s="137"/>
      <c r="M62" s="137"/>
    </row>
    <row r="63" spans="2:20" ht="15.75" thickTop="1" thickBot="1" x14ac:dyDescent="0.25">
      <c r="B63" s="138">
        <v>2</v>
      </c>
      <c r="C63" s="172"/>
      <c r="D63" s="140">
        <v>1</v>
      </c>
      <c r="E63" s="138" t="s">
        <v>21</v>
      </c>
      <c r="F63" s="141">
        <v>300</v>
      </c>
      <c r="G63" s="138" t="s">
        <v>10</v>
      </c>
      <c r="H63" s="138" t="s">
        <v>97</v>
      </c>
      <c r="K63" s="137"/>
      <c r="L63" s="137"/>
      <c r="M63" s="137"/>
      <c r="N63" s="143" t="s">
        <v>81</v>
      </c>
      <c r="O63" s="144"/>
      <c r="P63" s="144"/>
      <c r="Q63" s="144"/>
      <c r="R63" s="144"/>
      <c r="S63" s="144"/>
      <c r="T63" s="145"/>
    </row>
    <row r="64" spans="2:20" ht="15.75" thickTop="1" thickBot="1" x14ac:dyDescent="0.25">
      <c r="B64" s="138">
        <v>3</v>
      </c>
      <c r="C64" s="167" t="s">
        <v>9</v>
      </c>
      <c r="D64" s="140">
        <v>1</v>
      </c>
      <c r="E64" s="138" t="s">
        <v>22</v>
      </c>
      <c r="F64" s="141">
        <v>248</v>
      </c>
      <c r="G64" s="138" t="s">
        <v>13</v>
      </c>
      <c r="H64" s="138" t="s">
        <v>97</v>
      </c>
      <c r="K64" s="147" t="s">
        <v>98</v>
      </c>
      <c r="L64" s="147"/>
      <c r="M64" s="147"/>
      <c r="N64" s="148" t="s">
        <v>18</v>
      </c>
      <c r="O64" s="149" t="s">
        <v>9</v>
      </c>
      <c r="P64" s="149" t="s">
        <v>8</v>
      </c>
      <c r="Q64" s="149" t="s">
        <v>11</v>
      </c>
      <c r="R64" s="150" t="s">
        <v>12</v>
      </c>
      <c r="S64" s="149" t="s">
        <v>5</v>
      </c>
      <c r="T64" s="149" t="s">
        <v>7</v>
      </c>
    </row>
    <row r="65" spans="2:20" ht="15.75" thickTop="1" thickBot="1" x14ac:dyDescent="0.25">
      <c r="B65" s="138">
        <v>4</v>
      </c>
      <c r="C65" s="168"/>
      <c r="D65" s="140">
        <v>1</v>
      </c>
      <c r="E65" s="138" t="s">
        <v>99</v>
      </c>
      <c r="F65" s="141">
        <v>150</v>
      </c>
      <c r="G65" s="138" t="s">
        <v>10</v>
      </c>
      <c r="H65" s="138" t="s">
        <v>100</v>
      </c>
      <c r="K65" s="147" t="s">
        <v>83</v>
      </c>
      <c r="L65" s="147"/>
      <c r="M65" s="154" t="s">
        <v>84</v>
      </c>
      <c r="N65" s="175"/>
      <c r="O65" s="176"/>
      <c r="P65" s="176"/>
      <c r="Q65" s="176"/>
      <c r="R65" s="177"/>
      <c r="S65" s="176"/>
      <c r="T65" s="176"/>
    </row>
    <row r="66" spans="2:20" ht="15.75" thickTop="1" thickBot="1" x14ac:dyDescent="0.25">
      <c r="B66" s="138">
        <v>5</v>
      </c>
      <c r="C66" s="168"/>
      <c r="D66" s="140">
        <v>1</v>
      </c>
      <c r="E66" s="138" t="s">
        <v>101</v>
      </c>
      <c r="F66" s="141">
        <v>230</v>
      </c>
      <c r="G66" s="138" t="s">
        <v>10</v>
      </c>
      <c r="H66" s="138" t="s">
        <v>100</v>
      </c>
      <c r="K66" s="147" t="s">
        <v>102</v>
      </c>
      <c r="L66" s="147"/>
      <c r="M66" s="137">
        <f>SUM(N66:T67)</f>
        <v>67</v>
      </c>
      <c r="N66" s="158">
        <v>0</v>
      </c>
      <c r="O66" s="158">
        <v>35</v>
      </c>
      <c r="P66" s="158">
        <v>5</v>
      </c>
      <c r="Q66" s="158">
        <v>5</v>
      </c>
      <c r="R66" s="158">
        <v>0</v>
      </c>
      <c r="S66" s="158">
        <v>11</v>
      </c>
      <c r="T66" s="158">
        <v>11</v>
      </c>
    </row>
    <row r="67" spans="2:20" ht="15.75" thickTop="1" thickBot="1" x14ac:dyDescent="0.25">
      <c r="B67" s="138">
        <v>6</v>
      </c>
      <c r="C67" s="169"/>
      <c r="D67" s="140">
        <v>1</v>
      </c>
      <c r="E67" s="140" t="s">
        <v>21</v>
      </c>
      <c r="F67" s="178">
        <v>10</v>
      </c>
      <c r="G67" s="140" t="s">
        <v>10</v>
      </c>
      <c r="H67" s="140" t="s">
        <v>100</v>
      </c>
      <c r="K67" s="147"/>
      <c r="L67" s="147"/>
      <c r="M67" s="137"/>
      <c r="N67" s="158"/>
      <c r="O67" s="158"/>
      <c r="P67" s="158"/>
      <c r="Q67" s="158"/>
      <c r="R67" s="158"/>
      <c r="S67" s="158"/>
      <c r="T67" s="158"/>
    </row>
    <row r="68" spans="2:20" ht="15.75" thickTop="1" thickBot="1" x14ac:dyDescent="0.25">
      <c r="B68" s="138">
        <v>7</v>
      </c>
      <c r="C68" s="165" t="s">
        <v>8</v>
      </c>
      <c r="D68" s="166">
        <v>4</v>
      </c>
      <c r="E68" s="166" t="s">
        <v>22</v>
      </c>
      <c r="F68" s="166">
        <v>394</v>
      </c>
      <c r="G68" s="166" t="s">
        <v>13</v>
      </c>
      <c r="H68" s="166" t="s">
        <v>97</v>
      </c>
      <c r="K68" s="137" t="s">
        <v>86</v>
      </c>
      <c r="L68" s="137"/>
      <c r="M68" s="137">
        <f>SUM(N68:T69)</f>
        <v>43</v>
      </c>
      <c r="N68" s="158">
        <v>4</v>
      </c>
      <c r="O68" s="158">
        <v>22</v>
      </c>
      <c r="P68" s="158">
        <v>3</v>
      </c>
      <c r="Q68" s="158">
        <v>4</v>
      </c>
      <c r="R68" s="158">
        <v>3</v>
      </c>
      <c r="S68" s="158">
        <v>5</v>
      </c>
      <c r="T68" s="158">
        <v>2</v>
      </c>
    </row>
    <row r="69" spans="2:20" ht="15.75" thickTop="1" thickBot="1" x14ac:dyDescent="0.25">
      <c r="B69" s="138">
        <v>8</v>
      </c>
      <c r="C69" s="170" t="s">
        <v>11</v>
      </c>
      <c r="D69" s="140">
        <v>1</v>
      </c>
      <c r="E69" s="138" t="s">
        <v>99</v>
      </c>
      <c r="F69" s="141">
        <v>160</v>
      </c>
      <c r="G69" s="138" t="s">
        <v>10</v>
      </c>
      <c r="H69" s="138" t="s">
        <v>97</v>
      </c>
      <c r="K69" s="137"/>
      <c r="L69" s="137"/>
      <c r="M69" s="137"/>
      <c r="N69" s="158"/>
      <c r="O69" s="158"/>
      <c r="P69" s="158"/>
      <c r="Q69" s="158"/>
      <c r="R69" s="158"/>
      <c r="S69" s="158"/>
      <c r="T69" s="158"/>
    </row>
    <row r="70" spans="2:20" ht="15.75" thickTop="1" thickBot="1" x14ac:dyDescent="0.25">
      <c r="B70" s="138">
        <v>9</v>
      </c>
      <c r="C70" s="179"/>
      <c r="D70" s="140">
        <v>1</v>
      </c>
      <c r="E70" s="138" t="s">
        <v>21</v>
      </c>
      <c r="F70" s="138">
        <v>480</v>
      </c>
      <c r="G70" s="138" t="s">
        <v>10</v>
      </c>
      <c r="H70" s="138" t="s">
        <v>97</v>
      </c>
      <c r="K70" s="137" t="s">
        <v>88</v>
      </c>
      <c r="L70" s="137"/>
      <c r="M70" s="159">
        <f>SUM(N70:T72)</f>
        <v>31</v>
      </c>
      <c r="N70" s="158">
        <v>16</v>
      </c>
      <c r="O70" s="158">
        <v>10</v>
      </c>
      <c r="P70" s="158">
        <v>3</v>
      </c>
      <c r="Q70" s="158">
        <v>0</v>
      </c>
      <c r="R70" s="158">
        <v>0</v>
      </c>
      <c r="S70" s="158">
        <v>2</v>
      </c>
      <c r="T70" s="158">
        <v>0</v>
      </c>
    </row>
    <row r="71" spans="2:20" ht="15.75" thickTop="1" thickBot="1" x14ac:dyDescent="0.25">
      <c r="B71" s="138">
        <v>10</v>
      </c>
      <c r="C71" s="179"/>
      <c r="D71" s="140">
        <v>1</v>
      </c>
      <c r="E71" s="138" t="s">
        <v>101</v>
      </c>
      <c r="F71" s="141">
        <v>160</v>
      </c>
      <c r="G71" s="138" t="s">
        <v>10</v>
      </c>
      <c r="H71" s="138" t="s">
        <v>97</v>
      </c>
      <c r="K71" s="137"/>
      <c r="L71" s="137"/>
      <c r="M71" s="160"/>
      <c r="N71" s="158"/>
      <c r="O71" s="158"/>
      <c r="P71" s="158"/>
      <c r="Q71" s="158"/>
      <c r="R71" s="158"/>
      <c r="S71" s="158"/>
      <c r="T71" s="158"/>
    </row>
    <row r="72" spans="2:20" ht="15.75" thickTop="1" thickBot="1" x14ac:dyDescent="0.25">
      <c r="B72" s="138">
        <v>11</v>
      </c>
      <c r="C72" s="167" t="s">
        <v>12</v>
      </c>
      <c r="D72" s="140">
        <v>1</v>
      </c>
      <c r="E72" s="138" t="s">
        <v>29</v>
      </c>
      <c r="F72" s="138">
        <v>225</v>
      </c>
      <c r="G72" s="138" t="s">
        <v>10</v>
      </c>
      <c r="H72" s="138" t="s">
        <v>100</v>
      </c>
      <c r="K72" s="137"/>
      <c r="L72" s="137"/>
      <c r="M72" s="161"/>
      <c r="N72" s="158"/>
      <c r="O72" s="158"/>
      <c r="P72" s="158"/>
      <c r="Q72" s="158"/>
      <c r="R72" s="158"/>
      <c r="S72" s="158"/>
      <c r="T72" s="158"/>
    </row>
    <row r="73" spans="2:20" ht="15.75" thickTop="1" thickBot="1" x14ac:dyDescent="0.25">
      <c r="B73" s="138">
        <v>12</v>
      </c>
      <c r="C73" s="168"/>
      <c r="D73" s="140">
        <v>1</v>
      </c>
      <c r="E73" s="138" t="s">
        <v>60</v>
      </c>
      <c r="F73" s="138">
        <v>600</v>
      </c>
      <c r="G73" s="138" t="s">
        <v>10</v>
      </c>
      <c r="H73" s="138" t="s">
        <v>100</v>
      </c>
    </row>
    <row r="74" spans="2:20" ht="15.75" thickTop="1" thickBot="1" x14ac:dyDescent="0.25">
      <c r="B74" s="138">
        <v>13</v>
      </c>
      <c r="C74" s="168"/>
      <c r="D74" s="140">
        <v>1</v>
      </c>
      <c r="E74" s="138" t="s">
        <v>39</v>
      </c>
      <c r="F74" s="138">
        <v>600</v>
      </c>
      <c r="G74" s="138" t="s">
        <v>10</v>
      </c>
      <c r="H74" s="138" t="s">
        <v>100</v>
      </c>
    </row>
    <row r="75" spans="2:20" ht="15.75" thickTop="1" thickBot="1" x14ac:dyDescent="0.25">
      <c r="B75" s="138">
        <v>14</v>
      </c>
      <c r="C75" s="168"/>
      <c r="D75" s="140">
        <v>1</v>
      </c>
      <c r="E75" s="138" t="s">
        <v>99</v>
      </c>
      <c r="F75" s="138">
        <v>200</v>
      </c>
      <c r="G75" s="138" t="s">
        <v>10</v>
      </c>
      <c r="H75" s="138" t="s">
        <v>100</v>
      </c>
    </row>
    <row r="76" spans="2:20" ht="15.75" thickTop="1" thickBot="1" x14ac:dyDescent="0.25">
      <c r="B76" s="138">
        <v>15</v>
      </c>
      <c r="C76" s="138" t="s">
        <v>5</v>
      </c>
      <c r="D76" s="140">
        <v>7</v>
      </c>
      <c r="E76" s="138" t="s">
        <v>22</v>
      </c>
      <c r="F76" s="138">
        <v>1260</v>
      </c>
      <c r="G76" s="138" t="s">
        <v>13</v>
      </c>
      <c r="H76" s="138" t="s">
        <v>97</v>
      </c>
    </row>
    <row r="77" spans="2:20" ht="15.75" thickTop="1" thickBot="1" x14ac:dyDescent="0.25">
      <c r="B77" s="138">
        <v>16</v>
      </c>
      <c r="C77" s="140" t="s">
        <v>7</v>
      </c>
      <c r="D77" s="140">
        <v>1</v>
      </c>
      <c r="E77" s="180" t="s">
        <v>21</v>
      </c>
      <c r="F77" s="141">
        <v>2000</v>
      </c>
      <c r="G77" s="138" t="s">
        <v>10</v>
      </c>
      <c r="H77" s="138" t="s">
        <v>97</v>
      </c>
    </row>
    <row r="78" spans="2:20" ht="15.75" thickTop="1" thickBot="1" x14ac:dyDescent="0.25">
      <c r="B78" s="106" t="s">
        <v>4</v>
      </c>
      <c r="C78" s="106"/>
      <c r="D78" s="82">
        <f>SUM(D62:D77)</f>
        <v>29</v>
      </c>
      <c r="E78" s="82" t="s">
        <v>20</v>
      </c>
      <c r="F78" s="24" t="s">
        <v>20</v>
      </c>
      <c r="G78" s="82" t="s">
        <v>20</v>
      </c>
      <c r="H78" s="82" t="s">
        <v>20</v>
      </c>
    </row>
    <row r="79" spans="2:20" ht="15" thickTop="1" x14ac:dyDescent="0.2">
      <c r="B79" s="34"/>
      <c r="C79" s="22"/>
      <c r="D79" s="22"/>
      <c r="E79" s="22"/>
      <c r="F79" s="22"/>
      <c r="G79" s="22"/>
      <c r="H79" s="22"/>
    </row>
    <row r="80" spans="2:20" ht="15" thickBot="1" x14ac:dyDescent="0.25">
      <c r="B80" s="26"/>
      <c r="C80" s="25" t="s">
        <v>0</v>
      </c>
      <c r="D80" s="105">
        <v>44652</v>
      </c>
      <c r="E80" s="106"/>
      <c r="F80" s="26"/>
      <c r="G80" s="26"/>
      <c r="H80" s="26"/>
    </row>
    <row r="81" spans="2:20" ht="15.75" thickTop="1" thickBot="1" x14ac:dyDescent="0.25">
      <c r="B81" s="26"/>
      <c r="C81" s="26"/>
      <c r="D81" s="26"/>
      <c r="E81" s="26"/>
      <c r="F81" s="26"/>
      <c r="G81" s="26"/>
      <c r="H81" s="26"/>
    </row>
    <row r="82" spans="2:20" ht="15.75" thickTop="1" thickBot="1" x14ac:dyDescent="0.25">
      <c r="B82" s="30"/>
      <c r="C82" s="30"/>
      <c r="D82" s="30"/>
      <c r="E82" s="30"/>
      <c r="F82" s="30"/>
      <c r="G82" s="30"/>
      <c r="H82" s="30"/>
      <c r="K82" s="137" t="s">
        <v>80</v>
      </c>
      <c r="L82" s="137"/>
      <c r="M82" s="137"/>
    </row>
    <row r="83" spans="2:20" ht="15.75" thickTop="1" thickBot="1" x14ac:dyDescent="0.25">
      <c r="B83" s="119" t="s">
        <v>1</v>
      </c>
      <c r="C83" s="121" t="s">
        <v>2</v>
      </c>
      <c r="D83" s="123" t="s">
        <v>23</v>
      </c>
      <c r="E83" s="125" t="s">
        <v>24</v>
      </c>
      <c r="F83" s="129" t="s">
        <v>15</v>
      </c>
      <c r="G83" s="131" t="s">
        <v>6</v>
      </c>
      <c r="H83" s="125" t="s">
        <v>33</v>
      </c>
      <c r="K83" s="137"/>
      <c r="L83" s="137"/>
      <c r="M83" s="137"/>
    </row>
    <row r="84" spans="2:20" ht="15.75" thickTop="1" thickBot="1" x14ac:dyDescent="0.25">
      <c r="B84" s="120"/>
      <c r="C84" s="122"/>
      <c r="D84" s="124"/>
      <c r="E84" s="126"/>
      <c r="F84" s="130"/>
      <c r="G84" s="132"/>
      <c r="H84" s="126"/>
      <c r="K84" s="137"/>
      <c r="L84" s="137"/>
      <c r="M84" s="137"/>
    </row>
    <row r="85" spans="2:20" ht="15.75" thickTop="1" thickBot="1" x14ac:dyDescent="0.25">
      <c r="B85" s="181">
        <v>1</v>
      </c>
      <c r="C85" s="170" t="s">
        <v>18</v>
      </c>
      <c r="D85" s="140"/>
      <c r="E85" s="138" t="s">
        <v>49</v>
      </c>
      <c r="F85" s="141"/>
      <c r="G85" s="138" t="s">
        <v>10</v>
      </c>
      <c r="H85" s="138" t="s">
        <v>19</v>
      </c>
      <c r="K85" s="137"/>
      <c r="L85" s="137"/>
      <c r="M85" s="137"/>
      <c r="N85" s="143" t="s">
        <v>81</v>
      </c>
      <c r="O85" s="144"/>
      <c r="P85" s="144"/>
      <c r="Q85" s="144"/>
      <c r="R85" s="144"/>
      <c r="S85" s="144"/>
      <c r="T85" s="145"/>
    </row>
    <row r="86" spans="2:20" ht="16.5" thickTop="1" thickBot="1" x14ac:dyDescent="0.3">
      <c r="B86" s="182"/>
      <c r="C86" s="172"/>
      <c r="D86" s="140"/>
      <c r="E86" s="138" t="s">
        <v>37</v>
      </c>
      <c r="F86" s="141"/>
      <c r="G86" s="138" t="s">
        <v>10</v>
      </c>
      <c r="H86" s="138" t="s">
        <v>19</v>
      </c>
      <c r="K86" s="147" t="s">
        <v>103</v>
      </c>
      <c r="L86" s="147"/>
      <c r="M86" s="147"/>
      <c r="N86" s="183" t="s">
        <v>18</v>
      </c>
      <c r="O86" s="184" t="s">
        <v>9</v>
      </c>
      <c r="P86" s="184" t="s">
        <v>8</v>
      </c>
      <c r="Q86" s="184" t="s">
        <v>11</v>
      </c>
      <c r="R86" s="185" t="s">
        <v>12</v>
      </c>
      <c r="S86" s="184" t="s">
        <v>5</v>
      </c>
      <c r="T86" s="184" t="s">
        <v>7</v>
      </c>
    </row>
    <row r="87" spans="2:20" ht="15.75" thickTop="1" thickBot="1" x14ac:dyDescent="0.25">
      <c r="B87" s="182"/>
      <c r="C87" s="170" t="s">
        <v>9</v>
      </c>
      <c r="D87" s="140"/>
      <c r="E87" s="138" t="s">
        <v>22</v>
      </c>
      <c r="F87" s="141"/>
      <c r="G87" s="138" t="s">
        <v>13</v>
      </c>
      <c r="H87" s="138" t="s">
        <v>63</v>
      </c>
      <c r="K87" s="147" t="s">
        <v>83</v>
      </c>
      <c r="L87" s="147"/>
      <c r="M87" s="154" t="s">
        <v>84</v>
      </c>
    </row>
    <row r="88" spans="2:20" ht="15.75" thickTop="1" thickBot="1" x14ac:dyDescent="0.25">
      <c r="B88" s="182"/>
      <c r="C88" s="179"/>
      <c r="D88" s="140"/>
      <c r="E88" s="138" t="s">
        <v>37</v>
      </c>
      <c r="F88" s="141"/>
      <c r="G88" s="138" t="s">
        <v>10</v>
      </c>
      <c r="H88" s="138" t="s">
        <v>36</v>
      </c>
      <c r="K88" s="147" t="s">
        <v>85</v>
      </c>
      <c r="L88" s="147"/>
      <c r="M88" s="137">
        <f>SUM(N88:T89)</f>
        <v>0</v>
      </c>
      <c r="N88" s="158"/>
      <c r="O88" s="158"/>
      <c r="P88" s="158"/>
      <c r="Q88" s="158"/>
      <c r="R88" s="158"/>
      <c r="S88" s="158"/>
      <c r="T88" s="158"/>
    </row>
    <row r="89" spans="2:20" ht="15.75" thickTop="1" thickBot="1" x14ac:dyDescent="0.25">
      <c r="B89" s="182"/>
      <c r="C89" s="179"/>
      <c r="D89" s="140"/>
      <c r="E89" s="138" t="s">
        <v>29</v>
      </c>
      <c r="F89" s="141"/>
      <c r="G89" s="138" t="s">
        <v>10</v>
      </c>
      <c r="H89" s="138" t="s">
        <v>19</v>
      </c>
      <c r="K89" s="147"/>
      <c r="L89" s="147"/>
      <c r="M89" s="137"/>
      <c r="N89" s="158"/>
      <c r="O89" s="158"/>
      <c r="P89" s="158"/>
      <c r="Q89" s="158"/>
      <c r="R89" s="158"/>
      <c r="S89" s="158"/>
      <c r="T89" s="158"/>
    </row>
    <row r="90" spans="2:20" ht="15.75" thickTop="1" thickBot="1" x14ac:dyDescent="0.25">
      <c r="B90" s="186">
        <v>2</v>
      </c>
      <c r="C90" s="172"/>
      <c r="D90" s="187"/>
      <c r="E90" s="188" t="s">
        <v>21</v>
      </c>
      <c r="F90" s="188"/>
      <c r="G90" s="188" t="s">
        <v>10</v>
      </c>
      <c r="H90" s="138" t="s">
        <v>36</v>
      </c>
      <c r="K90" s="137" t="s">
        <v>86</v>
      </c>
      <c r="L90" s="137"/>
      <c r="M90" s="137">
        <f>SUM(N90:T91)</f>
        <v>0</v>
      </c>
      <c r="N90" s="158"/>
      <c r="O90" s="158"/>
      <c r="P90" s="158"/>
      <c r="Q90" s="158"/>
      <c r="R90" s="158"/>
      <c r="S90" s="158"/>
      <c r="T90" s="158"/>
    </row>
    <row r="91" spans="2:20" ht="15.75" thickTop="1" thickBot="1" x14ac:dyDescent="0.25">
      <c r="B91" s="181">
        <v>3</v>
      </c>
      <c r="C91" s="189" t="s">
        <v>8</v>
      </c>
      <c r="D91" s="166"/>
      <c r="E91" s="166" t="s">
        <v>56</v>
      </c>
      <c r="F91" s="166"/>
      <c r="G91" s="166" t="s">
        <v>56</v>
      </c>
      <c r="H91" s="166" t="s">
        <v>56</v>
      </c>
      <c r="K91" s="137"/>
      <c r="L91" s="137"/>
      <c r="M91" s="137"/>
      <c r="N91" s="158"/>
      <c r="O91" s="158"/>
      <c r="P91" s="158"/>
      <c r="Q91" s="158"/>
      <c r="R91" s="158"/>
      <c r="S91" s="158"/>
      <c r="T91" s="158"/>
    </row>
    <row r="92" spans="2:20" ht="15.75" thickTop="1" thickBot="1" x14ac:dyDescent="0.25">
      <c r="B92" s="181">
        <v>4</v>
      </c>
      <c r="C92" s="170" t="s">
        <v>11</v>
      </c>
      <c r="D92" s="187"/>
      <c r="E92" s="188" t="s">
        <v>22</v>
      </c>
      <c r="F92" s="188"/>
      <c r="G92" s="188" t="s">
        <v>13</v>
      </c>
      <c r="H92" s="188" t="s">
        <v>104</v>
      </c>
      <c r="K92" s="137" t="s">
        <v>88</v>
      </c>
      <c r="L92" s="137"/>
      <c r="M92" s="159">
        <f>SUM(N92:T94)</f>
        <v>0</v>
      </c>
      <c r="N92" s="158"/>
      <c r="O92" s="158"/>
      <c r="P92" s="158"/>
      <c r="Q92" s="158"/>
      <c r="R92" s="158"/>
      <c r="S92" s="158"/>
      <c r="T92" s="158"/>
    </row>
    <row r="93" spans="2:20" ht="15.75" thickTop="1" thickBot="1" x14ac:dyDescent="0.25">
      <c r="B93" s="186">
        <v>5</v>
      </c>
      <c r="C93" s="179"/>
      <c r="D93" s="187"/>
      <c r="E93" s="188" t="s">
        <v>37</v>
      </c>
      <c r="F93" s="188"/>
      <c r="G93" s="188" t="s">
        <v>10</v>
      </c>
      <c r="H93" s="188" t="s">
        <v>105</v>
      </c>
      <c r="K93" s="137"/>
      <c r="L93" s="137"/>
      <c r="M93" s="160"/>
      <c r="N93" s="158"/>
      <c r="O93" s="158"/>
      <c r="P93" s="158"/>
      <c r="Q93" s="158"/>
      <c r="R93" s="158"/>
      <c r="S93" s="158"/>
      <c r="T93" s="158"/>
    </row>
    <row r="94" spans="2:20" ht="15.75" thickTop="1" thickBot="1" x14ac:dyDescent="0.25">
      <c r="B94" s="182"/>
      <c r="C94" s="179"/>
      <c r="D94" s="187"/>
      <c r="E94" s="188" t="s">
        <v>21</v>
      </c>
      <c r="F94" s="188"/>
      <c r="G94" s="188" t="s">
        <v>10</v>
      </c>
      <c r="H94" s="188" t="s">
        <v>105</v>
      </c>
      <c r="K94" s="137"/>
      <c r="L94" s="137"/>
      <c r="M94" s="161"/>
      <c r="N94" s="158"/>
      <c r="O94" s="158"/>
      <c r="P94" s="158"/>
      <c r="Q94" s="158"/>
      <c r="R94" s="158"/>
      <c r="S94" s="158"/>
      <c r="T94" s="158"/>
    </row>
    <row r="95" spans="2:20" ht="15.75" thickTop="1" thickBot="1" x14ac:dyDescent="0.25">
      <c r="B95" s="181">
        <v>6</v>
      </c>
      <c r="C95" s="172"/>
      <c r="D95" s="187"/>
      <c r="E95" s="138" t="s">
        <v>99</v>
      </c>
      <c r="F95" s="188"/>
      <c r="G95" s="188" t="s">
        <v>10</v>
      </c>
      <c r="H95" s="188" t="s">
        <v>105</v>
      </c>
    </row>
    <row r="96" spans="2:20" ht="30" thickTop="1" thickBot="1" x14ac:dyDescent="0.25">
      <c r="B96" s="181">
        <v>7</v>
      </c>
      <c r="C96" s="190" t="s">
        <v>12</v>
      </c>
      <c r="D96" s="187"/>
      <c r="E96" s="188" t="s">
        <v>37</v>
      </c>
      <c r="F96" s="191"/>
      <c r="G96" s="188" t="s">
        <v>10</v>
      </c>
      <c r="H96" s="192" t="s">
        <v>106</v>
      </c>
    </row>
    <row r="97" spans="2:8" ht="15.75" thickTop="1" thickBot="1" x14ac:dyDescent="0.25">
      <c r="B97" s="186">
        <v>8</v>
      </c>
      <c r="C97" s="173" t="s">
        <v>5</v>
      </c>
      <c r="D97" s="193"/>
      <c r="E97" s="193" t="s">
        <v>56</v>
      </c>
      <c r="F97" s="193"/>
      <c r="G97" s="193" t="s">
        <v>56</v>
      </c>
      <c r="H97" s="193" t="s">
        <v>56</v>
      </c>
    </row>
    <row r="98" spans="2:8" ht="15.75" thickTop="1" thickBot="1" x14ac:dyDescent="0.25">
      <c r="B98" s="181">
        <v>9</v>
      </c>
      <c r="C98" s="170" t="s">
        <v>7</v>
      </c>
      <c r="D98" s="187"/>
      <c r="E98" s="188" t="s">
        <v>22</v>
      </c>
      <c r="F98" s="188"/>
      <c r="G98" s="188" t="s">
        <v>13</v>
      </c>
      <c r="H98" s="188" t="s">
        <v>63</v>
      </c>
    </row>
    <row r="99" spans="2:8" ht="15.75" thickTop="1" thickBot="1" x14ac:dyDescent="0.25">
      <c r="B99" s="181">
        <v>10</v>
      </c>
      <c r="C99" s="179"/>
      <c r="D99" s="187"/>
      <c r="E99" s="188" t="s">
        <v>99</v>
      </c>
      <c r="F99" s="188"/>
      <c r="G99" s="188" t="s">
        <v>10</v>
      </c>
      <c r="H99" s="188" t="s">
        <v>107</v>
      </c>
    </row>
    <row r="100" spans="2:8" ht="15.75" thickTop="1" thickBot="1" x14ac:dyDescent="0.25">
      <c r="B100" s="89" t="s">
        <v>4</v>
      </c>
      <c r="C100" s="90"/>
      <c r="D100" s="31">
        <f>SUM(D85:D99)</f>
        <v>0</v>
      </c>
      <c r="E100" s="84" t="s">
        <v>20</v>
      </c>
      <c r="F100" s="32" t="s">
        <v>20</v>
      </c>
      <c r="G100" s="84" t="s">
        <v>20</v>
      </c>
      <c r="H100" s="33" t="s">
        <v>20</v>
      </c>
    </row>
    <row r="101" spans="2:8" ht="15.75" thickTop="1" thickBot="1" x14ac:dyDescent="0.25">
      <c r="B101" s="23"/>
      <c r="C101" s="7"/>
    </row>
    <row r="102" spans="2:8" ht="15" thickTop="1" x14ac:dyDescent="0.2">
      <c r="B102" s="91" t="s">
        <v>34</v>
      </c>
      <c r="C102" s="92"/>
      <c r="D102" s="93"/>
      <c r="E102" s="5"/>
      <c r="F102" s="5"/>
      <c r="G102" s="5"/>
      <c r="H102" s="5"/>
    </row>
    <row r="103" spans="2:8" ht="15" thickBot="1" x14ac:dyDescent="0.25">
      <c r="B103" s="194" t="s">
        <v>108</v>
      </c>
      <c r="C103" s="195"/>
      <c r="D103" s="196"/>
      <c r="E103" s="6"/>
      <c r="F103" s="6"/>
      <c r="G103" s="6"/>
      <c r="H103" s="6"/>
    </row>
    <row r="104" spans="2:8" ht="30" thickTop="1" thickBot="1" x14ac:dyDescent="0.25">
      <c r="B104" s="36" t="s">
        <v>1</v>
      </c>
      <c r="C104" s="8" t="s">
        <v>30</v>
      </c>
      <c r="D104" s="9" t="s">
        <v>32</v>
      </c>
      <c r="E104" s="3"/>
      <c r="F104" s="3"/>
      <c r="G104" s="3"/>
      <c r="H104" s="3"/>
    </row>
    <row r="105" spans="2:8" ht="15.75" thickTop="1" thickBot="1" x14ac:dyDescent="0.25">
      <c r="B105" s="37">
        <v>1</v>
      </c>
      <c r="C105" s="11" t="s">
        <v>18</v>
      </c>
      <c r="D105" s="41">
        <f>SUM(D22+D23+D24+D43+D62+D63+D85+D86)</f>
        <v>7</v>
      </c>
      <c r="E105" s="4"/>
      <c r="F105" s="2"/>
      <c r="G105" s="2"/>
      <c r="H105" s="2"/>
    </row>
    <row r="106" spans="2:8" ht="15.75" thickTop="1" thickBot="1" x14ac:dyDescent="0.25">
      <c r="B106" s="38">
        <v>2</v>
      </c>
      <c r="C106" s="10" t="s">
        <v>9</v>
      </c>
      <c r="D106" s="42">
        <f>SUM(D25+D44+D45+D46+D47+D48+D64+D67+D87+D88+D89+D90)</f>
        <v>9</v>
      </c>
      <c r="E106" s="4"/>
      <c r="F106" s="2"/>
      <c r="G106" s="2"/>
      <c r="H106" s="2"/>
    </row>
    <row r="107" spans="2:8" ht="15.75" thickTop="1" thickBot="1" x14ac:dyDescent="0.25">
      <c r="B107" s="39">
        <v>3</v>
      </c>
      <c r="C107" s="12" t="s">
        <v>8</v>
      </c>
      <c r="D107" s="43">
        <f>SUM(D26+D27+D49+D68+D91)</f>
        <v>8</v>
      </c>
      <c r="E107" s="65"/>
      <c r="F107" s="2"/>
      <c r="G107" s="2"/>
      <c r="H107" s="2"/>
    </row>
    <row r="108" spans="2:8" ht="15.75" thickTop="1" thickBot="1" x14ac:dyDescent="0.25">
      <c r="B108" s="39">
        <v>4</v>
      </c>
      <c r="C108" s="12" t="s">
        <v>11</v>
      </c>
      <c r="D108" s="43">
        <f>SUM(D28+D29+D50+D51+D52+D69+D70+D71+D92+D93+D94+D95)</f>
        <v>11</v>
      </c>
      <c r="E108" s="65"/>
      <c r="F108" s="2"/>
      <c r="G108" s="2"/>
      <c r="H108" s="2"/>
    </row>
    <row r="109" spans="2:8" ht="15.75" thickTop="1" thickBot="1" x14ac:dyDescent="0.25">
      <c r="B109" s="37">
        <v>5</v>
      </c>
      <c r="C109" s="11" t="s">
        <v>12</v>
      </c>
      <c r="D109" s="44">
        <f>SUM(D30+D33+D51+D52+D72+D73+D74+D75+D96)</f>
        <v>8</v>
      </c>
      <c r="E109" s="65"/>
      <c r="F109" s="2"/>
      <c r="G109" s="2"/>
      <c r="H109" s="2"/>
    </row>
    <row r="110" spans="2:8" ht="15.75" thickTop="1" thickBot="1" x14ac:dyDescent="0.25">
      <c r="B110" s="37">
        <v>6</v>
      </c>
      <c r="C110" s="13" t="s">
        <v>31</v>
      </c>
      <c r="D110" s="45">
        <f>SUM(D34+D51+D52+D76+D97)</f>
        <v>11</v>
      </c>
      <c r="E110" s="65"/>
      <c r="F110" s="2"/>
      <c r="G110" s="2"/>
      <c r="H110" s="2"/>
    </row>
    <row r="111" spans="2:8" ht="15.75" thickTop="1" thickBot="1" x14ac:dyDescent="0.25">
      <c r="B111" s="40">
        <v>7</v>
      </c>
      <c r="C111" s="13" t="s">
        <v>7</v>
      </c>
      <c r="D111" s="45">
        <f>SUM(D35+D54+D77+D98+D99)</f>
        <v>3</v>
      </c>
      <c r="E111" s="65"/>
      <c r="F111" s="2"/>
      <c r="G111" s="2"/>
      <c r="H111" s="2"/>
    </row>
    <row r="112" spans="2:8" ht="15.75" thickTop="1" thickBot="1" x14ac:dyDescent="0.25">
      <c r="B112" s="197" t="s">
        <v>35</v>
      </c>
      <c r="C112" s="198"/>
      <c r="D112" s="46">
        <f>SUM(D105:D111)</f>
        <v>57</v>
      </c>
      <c r="E112" s="65"/>
      <c r="F112" s="2"/>
      <c r="G112" s="2"/>
      <c r="H112" s="2"/>
    </row>
    <row r="113" spans="2:6" ht="15" thickTop="1" x14ac:dyDescent="0.2">
      <c r="B113" s="23"/>
    </row>
    <row r="114" spans="2:6" x14ac:dyDescent="0.2">
      <c r="B114" s="23"/>
    </row>
    <row r="115" spans="2:6" x14ac:dyDescent="0.2">
      <c r="B115" s="23"/>
    </row>
    <row r="116" spans="2:6" ht="15" thickBot="1" x14ac:dyDescent="0.25">
      <c r="B116" s="23"/>
    </row>
    <row r="117" spans="2:6" ht="15.75" thickTop="1" thickBot="1" x14ac:dyDescent="0.25">
      <c r="B117" s="23"/>
      <c r="C117" s="199" t="s">
        <v>34</v>
      </c>
      <c r="D117" s="199"/>
      <c r="E117" s="199"/>
    </row>
    <row r="118" spans="2:6" ht="15.75" thickTop="1" thickBot="1" x14ac:dyDescent="0.25">
      <c r="B118" s="23"/>
      <c r="C118" s="137" t="s">
        <v>80</v>
      </c>
      <c r="D118" s="137"/>
      <c r="E118" s="137"/>
    </row>
    <row r="119" spans="2:6" ht="15.75" thickTop="1" thickBot="1" x14ac:dyDescent="0.25">
      <c r="B119" s="23"/>
      <c r="C119" s="137"/>
      <c r="D119" s="137"/>
      <c r="E119" s="137"/>
    </row>
    <row r="120" spans="2:6" ht="15.75" thickTop="1" thickBot="1" x14ac:dyDescent="0.25">
      <c r="B120" s="23"/>
      <c r="C120" s="200" t="s">
        <v>109</v>
      </c>
      <c r="D120" s="201"/>
      <c r="E120" s="202"/>
    </row>
    <row r="121" spans="2:6" ht="15.75" thickTop="1" thickBot="1" x14ac:dyDescent="0.25">
      <c r="B121" s="23"/>
      <c r="C121" s="147" t="s">
        <v>83</v>
      </c>
      <c r="D121" s="147"/>
      <c r="E121" s="154" t="s">
        <v>84</v>
      </c>
      <c r="F121" s="203"/>
    </row>
    <row r="122" spans="2:6" ht="15.75" thickTop="1" thickBot="1" x14ac:dyDescent="0.25">
      <c r="B122" s="23"/>
      <c r="C122" s="147" t="s">
        <v>102</v>
      </c>
      <c r="D122" s="147"/>
      <c r="E122" s="204">
        <f>SUM(M26,M47,M66,M88)</f>
        <v>104</v>
      </c>
    </row>
    <row r="123" spans="2:6" ht="26.25" customHeight="1" thickTop="1" thickBot="1" x14ac:dyDescent="0.25">
      <c r="B123" s="23"/>
      <c r="C123" s="137" t="s">
        <v>86</v>
      </c>
      <c r="D123" s="137"/>
      <c r="E123" s="204">
        <f>SUM(M28,M49,M68,M90)</f>
        <v>107</v>
      </c>
    </row>
    <row r="124" spans="2:6" ht="31.5" customHeight="1" thickTop="1" thickBot="1" x14ac:dyDescent="0.25">
      <c r="B124" s="23"/>
      <c r="C124" s="137" t="s">
        <v>88</v>
      </c>
      <c r="D124" s="137"/>
      <c r="E124" s="204">
        <f>SUM(M70,M92,M51,M30)</f>
        <v>67</v>
      </c>
    </row>
    <row r="125" spans="2:6" ht="15" thickTop="1" x14ac:dyDescent="0.2"/>
  </sheetData>
  <mergeCells count="208">
    <mergeCell ref="C123:D123"/>
    <mergeCell ref="C124:D124"/>
    <mergeCell ref="C117:E117"/>
    <mergeCell ref="C118:E119"/>
    <mergeCell ref="C120:E120"/>
    <mergeCell ref="C121:D121"/>
    <mergeCell ref="C122:D122"/>
    <mergeCell ref="C98:C99"/>
    <mergeCell ref="B100:C100"/>
    <mergeCell ref="B102:D102"/>
    <mergeCell ref="B103:D103"/>
    <mergeCell ref="B112:C112"/>
    <mergeCell ref="T90:T91"/>
    <mergeCell ref="C92:C95"/>
    <mergeCell ref="K92:L94"/>
    <mergeCell ref="M92:M94"/>
    <mergeCell ref="N92:N94"/>
    <mergeCell ref="O92:O94"/>
    <mergeCell ref="P92:P94"/>
    <mergeCell ref="Q92:Q94"/>
    <mergeCell ref="R92:R94"/>
    <mergeCell ref="S92:S94"/>
    <mergeCell ref="T92:T94"/>
    <mergeCell ref="O90:O91"/>
    <mergeCell ref="P90:P91"/>
    <mergeCell ref="Q90:Q91"/>
    <mergeCell ref="R90:R91"/>
    <mergeCell ref="S90:S91"/>
    <mergeCell ref="N85:T85"/>
    <mergeCell ref="K86:M86"/>
    <mergeCell ref="C87:C90"/>
    <mergeCell ref="K87:L87"/>
    <mergeCell ref="K88:L89"/>
    <mergeCell ref="M88:M89"/>
    <mergeCell ref="N88:N89"/>
    <mergeCell ref="O88:O89"/>
    <mergeCell ref="P88:P89"/>
    <mergeCell ref="Q88:Q89"/>
    <mergeCell ref="R88:R89"/>
    <mergeCell ref="S88:S89"/>
    <mergeCell ref="T88:T89"/>
    <mergeCell ref="K90:L91"/>
    <mergeCell ref="M90:M91"/>
    <mergeCell ref="N90:N91"/>
    <mergeCell ref="B78:C78"/>
    <mergeCell ref="D80:E80"/>
    <mergeCell ref="K82:M85"/>
    <mergeCell ref="B83:B84"/>
    <mergeCell ref="C83:C84"/>
    <mergeCell ref="D83:D84"/>
    <mergeCell ref="E83:E84"/>
    <mergeCell ref="F83:F84"/>
    <mergeCell ref="G83:G84"/>
    <mergeCell ref="H83:H84"/>
    <mergeCell ref="C85:C86"/>
    <mergeCell ref="P70:P72"/>
    <mergeCell ref="Q70:Q72"/>
    <mergeCell ref="R70:R72"/>
    <mergeCell ref="S70:S72"/>
    <mergeCell ref="T70:T72"/>
    <mergeCell ref="C69:C71"/>
    <mergeCell ref="K70:L72"/>
    <mergeCell ref="M70:M72"/>
    <mergeCell ref="N70:N72"/>
    <mergeCell ref="O70:O72"/>
    <mergeCell ref="C72:C75"/>
    <mergeCell ref="S66:S67"/>
    <mergeCell ref="T66:T67"/>
    <mergeCell ref="K68:L69"/>
    <mergeCell ref="M68:M69"/>
    <mergeCell ref="N68:N69"/>
    <mergeCell ref="O68:O69"/>
    <mergeCell ref="P68:P69"/>
    <mergeCell ref="Q68:Q69"/>
    <mergeCell ref="R68:R69"/>
    <mergeCell ref="S68:S69"/>
    <mergeCell ref="T68:T69"/>
    <mergeCell ref="N66:N67"/>
    <mergeCell ref="O66:O67"/>
    <mergeCell ref="P66:P67"/>
    <mergeCell ref="Q66:Q67"/>
    <mergeCell ref="R66:R67"/>
    <mergeCell ref="G60:G61"/>
    <mergeCell ref="K60:M63"/>
    <mergeCell ref="C62:C63"/>
    <mergeCell ref="N63:T63"/>
    <mergeCell ref="C64:C67"/>
    <mergeCell ref="K64:M64"/>
    <mergeCell ref="N64:N65"/>
    <mergeCell ref="O64:O65"/>
    <mergeCell ref="P64:P65"/>
    <mergeCell ref="Q64:Q65"/>
    <mergeCell ref="R64:R65"/>
    <mergeCell ref="S64:S65"/>
    <mergeCell ref="T64:T65"/>
    <mergeCell ref="K65:L65"/>
    <mergeCell ref="K66:L67"/>
    <mergeCell ref="M66:M67"/>
    <mergeCell ref="B55:C55"/>
    <mergeCell ref="D57:E57"/>
    <mergeCell ref="B60:B61"/>
    <mergeCell ref="C60:C61"/>
    <mergeCell ref="F60:F61"/>
    <mergeCell ref="P51:P53"/>
    <mergeCell ref="Q51:Q53"/>
    <mergeCell ref="R51:R53"/>
    <mergeCell ref="S51:S53"/>
    <mergeCell ref="T51:T53"/>
    <mergeCell ref="C51:C52"/>
    <mergeCell ref="K51:L53"/>
    <mergeCell ref="M51:M53"/>
    <mergeCell ref="N51:N53"/>
    <mergeCell ref="O51:O53"/>
    <mergeCell ref="P49:P50"/>
    <mergeCell ref="Q49:Q50"/>
    <mergeCell ref="R49:R50"/>
    <mergeCell ref="S49:S50"/>
    <mergeCell ref="T49:T50"/>
    <mergeCell ref="C49:C50"/>
    <mergeCell ref="K49:L50"/>
    <mergeCell ref="M49:M50"/>
    <mergeCell ref="N49:N50"/>
    <mergeCell ref="O49:O50"/>
    <mergeCell ref="P47:P48"/>
    <mergeCell ref="Q47:Q48"/>
    <mergeCell ref="R47:R48"/>
    <mergeCell ref="S47:S48"/>
    <mergeCell ref="T47:T48"/>
    <mergeCell ref="C47:C48"/>
    <mergeCell ref="K47:L48"/>
    <mergeCell ref="M47:M48"/>
    <mergeCell ref="N47:N48"/>
    <mergeCell ref="O47:O48"/>
    <mergeCell ref="G41:G42"/>
    <mergeCell ref="K41:M44"/>
    <mergeCell ref="C44:C46"/>
    <mergeCell ref="N44:T44"/>
    <mergeCell ref="K45:M45"/>
    <mergeCell ref="N45:N46"/>
    <mergeCell ref="O45:O46"/>
    <mergeCell ref="P45:P46"/>
    <mergeCell ref="Q45:Q46"/>
    <mergeCell ref="R45:R46"/>
    <mergeCell ref="S45:S46"/>
    <mergeCell ref="T45:T46"/>
    <mergeCell ref="K46:L46"/>
    <mergeCell ref="B36:C36"/>
    <mergeCell ref="D38:E38"/>
    <mergeCell ref="B41:B42"/>
    <mergeCell ref="C41:C42"/>
    <mergeCell ref="F41:F42"/>
    <mergeCell ref="P30:P32"/>
    <mergeCell ref="Q30:Q32"/>
    <mergeCell ref="R30:R32"/>
    <mergeCell ref="S30:S32"/>
    <mergeCell ref="T30:T32"/>
    <mergeCell ref="C30:C33"/>
    <mergeCell ref="K30:L32"/>
    <mergeCell ref="M30:M32"/>
    <mergeCell ref="N30:N32"/>
    <mergeCell ref="O30:O32"/>
    <mergeCell ref="P28:P29"/>
    <mergeCell ref="Q28:Q29"/>
    <mergeCell ref="R28:R29"/>
    <mergeCell ref="S28:S29"/>
    <mergeCell ref="T28:T29"/>
    <mergeCell ref="C28:C29"/>
    <mergeCell ref="K28:L29"/>
    <mergeCell ref="M28:M29"/>
    <mergeCell ref="N28:N29"/>
    <mergeCell ref="O28:O29"/>
    <mergeCell ref="P26:P27"/>
    <mergeCell ref="Q26:Q27"/>
    <mergeCell ref="R26:R27"/>
    <mergeCell ref="S26:S27"/>
    <mergeCell ref="T26:T27"/>
    <mergeCell ref="C26:C27"/>
    <mergeCell ref="K26:L27"/>
    <mergeCell ref="M26:M27"/>
    <mergeCell ref="N26:N27"/>
    <mergeCell ref="O26:O27"/>
    <mergeCell ref="K20:M23"/>
    <mergeCell ref="C22:C24"/>
    <mergeCell ref="N23:T23"/>
    <mergeCell ref="K24:M24"/>
    <mergeCell ref="N24:N25"/>
    <mergeCell ref="O24:O25"/>
    <mergeCell ref="P24:P25"/>
    <mergeCell ref="Q24:Q25"/>
    <mergeCell ref="R24:R25"/>
    <mergeCell ref="S24:S25"/>
    <mergeCell ref="T24:T25"/>
    <mergeCell ref="K25:L25"/>
    <mergeCell ref="B13:H13"/>
    <mergeCell ref="B15:H15"/>
    <mergeCell ref="D17:E17"/>
    <mergeCell ref="B20:B21"/>
    <mergeCell ref="C20:C21"/>
    <mergeCell ref="F20:F21"/>
    <mergeCell ref="G20:G21"/>
    <mergeCell ref="B9:C9"/>
    <mergeCell ref="B10:C10"/>
    <mergeCell ref="B8:C8"/>
    <mergeCell ref="B2:G2"/>
    <mergeCell ref="B3:G3"/>
    <mergeCell ref="B4:G4"/>
    <mergeCell ref="B6:C6"/>
    <mergeCell ref="B7:C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Tratamientos Preventivos</vt:lpstr>
      <vt:lpstr>Verificación de Calidad Física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Rene  Gonzalez Morales</dc:creator>
  <cp:lastModifiedBy>Carlos  Calderon</cp:lastModifiedBy>
  <cp:lastPrinted>2020-10-02T17:00:01Z</cp:lastPrinted>
  <dcterms:created xsi:type="dcterms:W3CDTF">2018-08-30T17:28:14Z</dcterms:created>
  <dcterms:modified xsi:type="dcterms:W3CDTF">2022-05-23T16:28:52Z</dcterms:modified>
</cp:coreProperties>
</file>